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ate1904="1" autoCompressPictures="0" defaultThemeVersion="124226"/>
  <bookViews>
    <workbookView xWindow="75" yWindow="-15" windowWidth="22260" windowHeight="15870" tabRatio="500"/>
  </bookViews>
  <sheets>
    <sheet name="1" sheetId="4" r:id="rId1"/>
  </sheets>
  <definedNames>
    <definedName name="_xlnm.Print_Area" localSheetId="0">'1'!$A$2:$F$231</definedName>
  </definedNames>
  <calcPr calcId="125725"/>
  <extLst>
    <ext xmlns:mx="http://schemas.microsoft.com/office/mac/excel/2008/main" uri="http://schemas.microsoft.com/office/mac/excel/2008/main">
      <mx:ArchID Flags="2"/>
    </ext>
  </extLst>
</workbook>
</file>

<file path=xl/calcChain.xml><?xml version="1.0" encoding="utf-8"?>
<calcChain xmlns="http://schemas.openxmlformats.org/spreadsheetml/2006/main">
  <c r="CY1" i="4"/>
  <c r="G21"/>
  <c r="G22"/>
  <c r="G23"/>
  <c r="G28"/>
  <c r="G29"/>
  <c r="G30"/>
  <c r="G35"/>
  <c r="G36"/>
  <c r="G37"/>
  <c r="A233"/>
  <c r="A234"/>
  <c r="A235"/>
  <c r="A236"/>
  <c r="A237"/>
  <c r="A238"/>
  <c r="A230" s="1"/>
  <c r="A231" s="1"/>
  <c r="H21"/>
  <c r="H37"/>
  <c r="H36"/>
  <c r="H35"/>
  <c r="H30"/>
  <c r="H29"/>
  <c r="H28"/>
  <c r="H23"/>
  <c r="H22"/>
  <c r="D1"/>
  <c r="B1"/>
  <c r="C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B38" l="1"/>
  <c r="B24"/>
  <c r="A232" s="1"/>
  <c r="B31"/>
</calcChain>
</file>

<file path=xl/sharedStrings.xml><?xml version="1.0" encoding="utf-8"?>
<sst xmlns="http://schemas.openxmlformats.org/spreadsheetml/2006/main" count="177" uniqueCount="103">
  <si>
    <r>
      <t>各施設の病理の先生にご確認ください。
2</t>
    </r>
    <r>
      <rPr>
        <u/>
        <sz val="12"/>
        <color indexed="12"/>
        <rFont val="Osaka"/>
        <family val="3"/>
        <charset val="128"/>
      </rPr>
      <t>004年当時の実状として最も当てはまるもの（近似も含む）</t>
    </r>
    <r>
      <rPr>
        <sz val="12"/>
        <color indexed="12"/>
        <rFont val="Osaka"/>
        <family val="3"/>
        <charset val="128"/>
      </rPr>
      <t>を選択ください。</t>
    </r>
    <phoneticPr fontId="5"/>
  </si>
  <si>
    <t>B　3〜4年目</t>
    <phoneticPr fontId="5"/>
  </si>
  <si>
    <t>C　5〜9年目</t>
    <phoneticPr fontId="5"/>
  </si>
  <si>
    <t>D　10〜15年目</t>
    <phoneticPr fontId="5"/>
  </si>
  <si>
    <t>E　15年目以降</t>
    <phoneticPr fontId="5"/>
  </si>
  <si>
    <t>B　腸管を切り開くことなくホルマリン固定し、解剖学的に生体内に近い状態を保ったまま切り出しをおこなう</t>
    <phoneticPr fontId="5"/>
  </si>
  <si>
    <t>枚数を入力して下さい</t>
    <rPh sb="0" eb="2">
      <t>マイスウ</t>
    </rPh>
    <rPh sb="3" eb="5">
      <t>ニュウリョク</t>
    </rPh>
    <phoneticPr fontId="5"/>
  </si>
  <si>
    <t>平均値
（小数点一桁）</t>
    <rPh sb="5" eb="8">
      <t>ショウスウテン</t>
    </rPh>
    <rPh sb="8" eb="10">
      <t>ヒトケタ</t>
    </rPh>
    <phoneticPr fontId="5"/>
  </si>
  <si>
    <t>中央値
（整数）</t>
    <rPh sb="5" eb="7">
      <t>セイスウ</t>
    </rPh>
    <phoneticPr fontId="5"/>
  </si>
  <si>
    <t>C　しない（転移でないと判断したものは標本化しない）</t>
  </si>
  <si>
    <t>ホルマリン固定されたリンパ節の切り出しにおいて、門（hilus）に留意しますか？</t>
  </si>
  <si>
    <t>A　留意する</t>
  </si>
  <si>
    <t>B　留意しない</t>
  </si>
  <si>
    <t>B　しない</t>
  </si>
  <si>
    <t>B　大きさ別にリンパ節をグループ化して包埋する</t>
  </si>
  <si>
    <t>C　全てをまとめて包埋する－そのまま包埋</t>
  </si>
  <si>
    <t>例数を入力して下さい</t>
    <rPh sb="0" eb="2">
      <t>レイスウ</t>
    </rPh>
    <rPh sb="3" eb="5">
      <t>ニュウリョク</t>
    </rPh>
    <phoneticPr fontId="5"/>
  </si>
  <si>
    <t>回答者</t>
  </si>
  <si>
    <t>施設名</t>
  </si>
  <si>
    <t>2．進行大腸癌の摘出外科標本の扱い</t>
  </si>
  <si>
    <r>
      <t>2004年当時の実状として最も当てはまるもの</t>
    </r>
    <r>
      <rPr>
        <sz val="12"/>
        <color indexed="12"/>
        <rFont val="Osaka"/>
        <family val="3"/>
        <charset val="128"/>
      </rPr>
      <t>を選択ください。</t>
    </r>
    <phoneticPr fontId="5"/>
  </si>
  <si>
    <t>新鮮摘出標本の整理をおこなう医師</t>
  </si>
  <si>
    <t>専門</t>
  </si>
  <si>
    <t xml:space="preserve">Stage II </t>
  </si>
  <si>
    <t xml:space="preserve">Stage IIIa </t>
  </si>
  <si>
    <t xml:space="preserve">Stage IIIb </t>
  </si>
  <si>
    <t>全てのリンパ節個数</t>
    <phoneticPr fontId="5"/>
  </si>
  <si>
    <t>腸管傍領域のリンパ節個数</t>
    <phoneticPr fontId="5"/>
  </si>
  <si>
    <t>D　全てをまとめて包埋する－リンパ節に割を入れて包埋</t>
  </si>
  <si>
    <t>E　全てをまとめて包埋する－各リンパ節を数珠状に連結させて包埋する</t>
  </si>
  <si>
    <t>A   外科医</t>
  </si>
  <si>
    <t>B   病理医</t>
  </si>
  <si>
    <t>資格</t>
  </si>
  <si>
    <t>A   大腸肛門病学会専門医</t>
  </si>
  <si>
    <t>卒後年数</t>
  </si>
  <si>
    <t>リンパ節を抽出する時期</t>
  </si>
  <si>
    <t>A　ホルマリン固定前</t>
  </si>
  <si>
    <t>B　ホルマリン固定後</t>
  </si>
  <si>
    <t>固定標本の作製方法</t>
  </si>
  <si>
    <t>A　新鮮標本の状態で腸管を切り開き、切開標本を平面状にした状態で固定する</t>
  </si>
  <si>
    <t>A　1〜2年目</t>
    <phoneticPr fontId="5"/>
  </si>
  <si>
    <t>【直腸癌】</t>
  </si>
  <si>
    <t>結腸癌（盲腸〜横行結腸）</t>
  </si>
  <si>
    <t>結腸癌（下行結腸〜RS）</t>
  </si>
  <si>
    <t>アンケート対象施設：大腸癌研究会参加全施設</t>
    <phoneticPr fontId="5"/>
  </si>
  <si>
    <t>アンケートの対象症例：
2004年に根治度A手術（D3郭清）が施行され、下記の条件を満たすpSS/pSE(pA) の大腸腺癌</t>
    <phoneticPr fontId="5"/>
  </si>
  <si>
    <t>ホルマリン固定されたリンパ節に割を入れ、意図した割面が薄切されるようにパラフィン標本作製時に調節しますか？</t>
  </si>
  <si>
    <t>A　リンパ節を個々に包埋する</t>
  </si>
  <si>
    <t>1症例あたりに作製される原発巣のプレパラート数（リンパ節のプレパラートを除いて下さい）</t>
    <phoneticPr fontId="5"/>
  </si>
  <si>
    <r>
      <t xml:space="preserve">平均値
</t>
    </r>
    <r>
      <rPr>
        <sz val="10"/>
        <rFont val="Osaka"/>
        <family val="3"/>
        <charset val="128"/>
      </rPr>
      <t>（小数点以下一桁）</t>
    </r>
    <rPh sb="5" eb="8">
      <t>ショウスウテン</t>
    </rPh>
    <rPh sb="8" eb="10">
      <t>イカ</t>
    </rPh>
    <rPh sb="10" eb="12">
      <t>ヒトケタ</t>
    </rPh>
    <phoneticPr fontId="5"/>
  </si>
  <si>
    <t>アルファベットを選択して下さい。</t>
  </si>
  <si>
    <t>アルファベットを選択して下さい。</t>
    <rPh sb="12" eb="13">
      <t>クダ</t>
    </rPh>
    <phoneticPr fontId="5"/>
  </si>
  <si>
    <t>B　剥離断端の評価を重視して原発巣周囲の脂肪組織には手をつけず、原発巣直下のリンパ節は原発巣と一塊に提出する</t>
  </si>
  <si>
    <r>
      <t>腸管傍リンパ節転移が</t>
    </r>
    <r>
      <rPr>
        <u/>
        <sz val="12"/>
        <color indexed="48"/>
        <rFont val="Osaka"/>
        <family val="3"/>
        <charset val="128"/>
      </rPr>
      <t>陰性</t>
    </r>
    <r>
      <rPr>
        <sz val="12"/>
        <color indexed="48"/>
        <rFont val="Osaka"/>
        <family val="3"/>
        <charset val="128"/>
      </rPr>
      <t>である症例数</t>
    </r>
    <phoneticPr fontId="5"/>
  </si>
  <si>
    <t>B   そのほか</t>
    <phoneticPr fontId="5"/>
  </si>
  <si>
    <t>A. 腫瘍部の中心部を通るラインにのみ「割」を入れて割面の肉眼的観察をおこなう</t>
  </si>
  <si>
    <t>B. 全割はしないが、複数の「割」を入れて割面の肉眼的観察をおこなう</t>
  </si>
  <si>
    <t>C. 1cm前後の幅で全腫瘍部に「割」を入れて割面の肉眼的観察をおこなう</t>
  </si>
  <si>
    <t>D. 5mm前後の幅で全腫瘍部に「割」を入れて割面の肉眼的観察をおこなう</t>
  </si>
  <si>
    <t>A. 腫瘍の代表部分のみをプレパラートに作製する</t>
  </si>
  <si>
    <t>B. 腫瘍全体を含む代表１割面をプレパラートに作製する</t>
  </si>
  <si>
    <t>C. 腫瘍全体を含む２割面をプレパラートに作製する</t>
  </si>
  <si>
    <t>D. 腫瘍全体を含む３割面をプレパラートに作製する</t>
  </si>
  <si>
    <t>E. 全腫瘍部に等間隔の割を入れ、その全てをプレパラートにする</t>
  </si>
  <si>
    <r>
      <t>ホルマリン固定されたリンパ節に</t>
    </r>
    <r>
      <rPr>
        <u/>
        <sz val="12"/>
        <color indexed="48"/>
        <rFont val="Osaka"/>
        <family val="3"/>
        <charset val="128"/>
      </rPr>
      <t>複数の割</t>
    </r>
    <r>
      <rPr>
        <sz val="12"/>
        <color indexed="48"/>
        <rFont val="Osaka"/>
        <family val="3"/>
        <charset val="128"/>
      </rPr>
      <t>を入れて肉眼的に転移部分を検索しますか？</t>
    </r>
    <phoneticPr fontId="5"/>
  </si>
  <si>
    <t>同じ領域に大小様々なリンパ節が存在する場合の包埋はどう行いますか？</t>
  </si>
  <si>
    <t>メールアドレス</t>
    <phoneticPr fontId="5"/>
  </si>
  <si>
    <t>Tel</t>
    <phoneticPr fontId="5"/>
  </si>
  <si>
    <t>１．対象症例の背景</t>
  </si>
  <si>
    <t>【結腸(盲腸～横行結腸)癌】</t>
  </si>
  <si>
    <t>【結腸(下行結腸～RS)癌】</t>
  </si>
  <si>
    <r>
      <t>2004年当時の実状として最も当てはまるもの（近似も含む）</t>
    </r>
    <r>
      <rPr>
        <sz val="12"/>
        <color indexed="12"/>
        <rFont val="Osaka"/>
        <family val="3"/>
        <charset val="128"/>
      </rPr>
      <t>を選択ください。</t>
    </r>
    <phoneticPr fontId="5"/>
  </si>
  <si>
    <t>手術標本の取り扱いに関するアンケート（大腸癌研究会倫理委員会承認済み）</t>
  </si>
  <si>
    <t>大腸癌手術標本の取り扱い方法は「大腸癌取扱い規約」に提示されておりますが、臨床現場での実情が明らかにされたことはありません。病理標本が作製されるまでの過程の中で、特に、①新鮮標本における腫瘍近接リンパ節の抽出と、②ホルマリン固定されたリンパ節の病理標本化には施設ごとに差異が存在すると考えられます。
本邦における手術標本の取り扱い方法の実情を明らかにする目的で、アンケート調査を企画しました。解析の一環として、①、②に関する特徴を基準として施設を群別化し、これに基づくstage分布・stage別予後の比較検討を予定しています。これらにより、手術標本の取扱いがstage migrationの要因となるか、要因になるのであればどのような取り扱い方法がstage migrationの防止に重要かが明らかになることが期待されます。
調査結果の公表に際し、回答いただきましたご施設の施設名は明記させていただきますが、回答内容の詳細が施設名とともに公表されることは一切ありません。ご施設の現場の実情をそのままにご回答いただけますようお願いいたします。ご協力をよろしくお願いいたします。
なお、このアンケートによる調査と検討については、大腸癌研究会の倫理委員会から、倫理性に問題ないとの確認を得ています。</t>
    <phoneticPr fontId="5"/>
  </si>
  <si>
    <t>【盲腸～横行結腸癌】</t>
  </si>
  <si>
    <t>虫垂癌、多発癌・重複がんと他臓器合併切除例は除く</t>
    <phoneticPr fontId="5"/>
  </si>
  <si>
    <t>対象症例のStage(規約第7版)別予後</t>
  </si>
  <si>
    <t>【下行結腸～RS癌】</t>
  </si>
  <si>
    <t>1症例あたりに作製される原発巣のプレパラート数</t>
    <phoneticPr fontId="5"/>
  </si>
  <si>
    <t>全周性の腫瘍においてプレパラートを作製する割面数</t>
  </si>
  <si>
    <t>（2）リンパ節の標本作製過程</t>
  </si>
  <si>
    <t>リンパ節として病理に提出された標本は、すべて組織標本としますか</t>
  </si>
  <si>
    <t>A　する</t>
  </si>
  <si>
    <t>B　しない（リンパ節でないと判断したものは標本化しない）</t>
  </si>
  <si>
    <t>病理組織学的に評価されたリンパ節個数</t>
  </si>
  <si>
    <t>原発巣直下リンパ節の検索方法</t>
  </si>
  <si>
    <t>【結腸(盲腸〜RS)癌】</t>
  </si>
  <si>
    <t>A　リンパ節の検索を重視し、原発巣が露出しない程度までリンパ節を検索する</t>
  </si>
  <si>
    <t>C　特に意識せず</t>
  </si>
  <si>
    <t>3．進行大腸癌の病理標本の作製過程</t>
  </si>
  <si>
    <t>（1）原発巣の標本作製過程</t>
  </si>
  <si>
    <t>原発巣への「割」の入れ方</t>
  </si>
  <si>
    <t>直腸癌</t>
  </si>
  <si>
    <t>Stage II</t>
  </si>
  <si>
    <t>Stage IIIa</t>
  </si>
  <si>
    <t>Stage IIIb</t>
  </si>
  <si>
    <t>術後5年時点での</t>
  </si>
  <si>
    <t>症例数</t>
  </si>
  <si>
    <t>再発症例数</t>
  </si>
  <si>
    <t>全死亡症例数</t>
  </si>
  <si>
    <t>原癌死症例数</t>
  </si>
  <si>
    <t>術前無治療</t>
    <phoneticPr fontId="5"/>
  </si>
  <si>
    <t>死亡まで、もしくは術後5年間の追跡が終了</t>
    <phoneticPr fontId="5"/>
  </si>
</sst>
</file>

<file path=xl/styles.xml><?xml version="1.0" encoding="utf-8"?>
<styleSheet xmlns="http://schemas.openxmlformats.org/spreadsheetml/2006/main">
  <numFmts count="1">
    <numFmt numFmtId="176" formatCode="0.0_ "/>
  </numFmts>
  <fonts count="29">
    <font>
      <sz val="12"/>
      <name val="Osaka"/>
      <charset val="128"/>
    </font>
    <font>
      <sz val="12"/>
      <name val="Osaka"/>
      <charset val="128"/>
    </font>
    <font>
      <sz val="12"/>
      <name val="Osaka"/>
      <charset val="128"/>
    </font>
    <font>
      <sz val="12"/>
      <name val="Osaka"/>
      <charset val="128"/>
    </font>
    <font>
      <sz val="12"/>
      <name val="Osaka"/>
      <charset val="128"/>
    </font>
    <font>
      <sz val="6"/>
      <name val="Osaka"/>
      <family val="3"/>
      <charset val="128"/>
    </font>
    <font>
      <b/>
      <sz val="14"/>
      <name val="Osaka"/>
      <family val="3"/>
      <charset val="128"/>
    </font>
    <font>
      <sz val="12"/>
      <color indexed="47"/>
      <name val="Osaka"/>
      <family val="3"/>
      <charset val="128"/>
    </font>
    <font>
      <sz val="18"/>
      <name val="Osaka"/>
      <family val="3"/>
      <charset val="128"/>
    </font>
    <font>
      <sz val="12"/>
      <color indexed="9"/>
      <name val="Osaka"/>
      <family val="3"/>
      <charset val="128"/>
    </font>
    <font>
      <sz val="12"/>
      <name val="Osaka"/>
      <charset val="128"/>
    </font>
    <font>
      <sz val="12"/>
      <color indexed="61"/>
      <name val="Osaka"/>
      <family val="3"/>
      <charset val="128"/>
    </font>
    <font>
      <b/>
      <sz val="14"/>
      <color indexed="61"/>
      <name val="Osaka"/>
      <family val="3"/>
      <charset val="128"/>
    </font>
    <font>
      <b/>
      <sz val="14"/>
      <color indexed="10"/>
      <name val="Osaka"/>
      <family val="3"/>
      <charset val="128"/>
    </font>
    <font>
      <b/>
      <sz val="12"/>
      <color indexed="12"/>
      <name val="Osaka"/>
      <family val="3"/>
      <charset val="128"/>
    </font>
    <font>
      <sz val="12"/>
      <color indexed="48"/>
      <name val="Osaka"/>
      <family val="3"/>
      <charset val="128"/>
    </font>
    <font>
      <sz val="12"/>
      <color indexed="12"/>
      <name val="Osaka"/>
      <family val="3"/>
      <charset val="128"/>
    </font>
    <font>
      <u/>
      <sz val="12"/>
      <color indexed="12"/>
      <name val="Osaka"/>
      <family val="3"/>
      <charset val="128"/>
    </font>
    <font>
      <sz val="14"/>
      <color indexed="12"/>
      <name val="Osaka"/>
      <family val="3"/>
      <charset val="128"/>
    </font>
    <font>
      <sz val="10"/>
      <color indexed="10"/>
      <name val="Osaka"/>
      <family val="3"/>
      <charset val="128"/>
    </font>
    <font>
      <b/>
      <sz val="14"/>
      <name val="Osaka"/>
      <family val="3"/>
      <charset val="128"/>
    </font>
    <font>
      <u/>
      <sz val="12"/>
      <color indexed="48"/>
      <name val="Osaka"/>
      <family val="3"/>
      <charset val="128"/>
    </font>
    <font>
      <b/>
      <sz val="16"/>
      <name val="Osaka"/>
      <family val="3"/>
      <charset val="128"/>
    </font>
    <font>
      <sz val="10"/>
      <color indexed="10"/>
      <name val="Osaka"/>
      <family val="3"/>
      <charset val="128"/>
    </font>
    <font>
      <sz val="12"/>
      <color indexed="9"/>
      <name val="Osaka"/>
      <family val="3"/>
      <charset val="128"/>
    </font>
    <font>
      <sz val="9"/>
      <color indexed="10"/>
      <name val="Osaka"/>
      <charset val="128"/>
    </font>
    <font>
      <sz val="12"/>
      <color indexed="9"/>
      <name val="Osaka"/>
      <family val="3"/>
      <charset val="128"/>
    </font>
    <font>
      <sz val="9"/>
      <name val="Osaka"/>
      <family val="3"/>
      <charset val="128"/>
    </font>
    <font>
      <sz val="10"/>
      <name val="Osaka"/>
      <family val="3"/>
      <charset val="128"/>
    </font>
  </fonts>
  <fills count="5">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47"/>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mediumDashed">
        <color indexed="61"/>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mediumDashed">
        <color indexed="61"/>
      </top>
      <bottom/>
      <diagonal/>
    </border>
    <border>
      <left style="thin">
        <color indexed="64"/>
      </left>
      <right style="thin">
        <color indexed="64"/>
      </right>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diagonal/>
    </border>
  </borders>
  <cellStyleXfs count="1">
    <xf numFmtId="0" fontId="0" fillId="0" borderId="0"/>
  </cellStyleXfs>
  <cellXfs count="107">
    <xf numFmtId="0" fontId="0" fillId="0" borderId="0" xfId="0"/>
    <xf numFmtId="0" fontId="0" fillId="0" borderId="0" xfId="0" applyAlignment="1">
      <alignment horizontal="center" vertical="center"/>
    </xf>
    <xf numFmtId="0" fontId="0" fillId="0" borderId="0" xfId="0" applyAlignment="1">
      <alignment vertical="center"/>
    </xf>
    <xf numFmtId="0" fontId="0" fillId="0" borderId="0" xfId="0" applyAlignment="1">
      <alignment vertical="top"/>
    </xf>
    <xf numFmtId="0" fontId="0" fillId="0" borderId="0" xfId="0" applyAlignment="1"/>
    <xf numFmtId="0" fontId="6" fillId="2" borderId="1" xfId="0" applyFont="1" applyFill="1" applyBorder="1" applyAlignment="1" applyProtection="1">
      <alignment horizontal="center" vertical="top"/>
      <protection locked="0"/>
    </xf>
    <xf numFmtId="0" fontId="0" fillId="0" borderId="0" xfId="0" applyAlignment="1">
      <alignment horizontal="center"/>
    </xf>
    <xf numFmtId="0" fontId="7" fillId="0" borderId="0" xfId="0" applyFont="1" applyFill="1" applyAlignment="1">
      <alignment horizontal="right" vertical="top"/>
    </xf>
    <xf numFmtId="49" fontId="7" fillId="0" borderId="0" xfId="0" applyNumberFormat="1" applyFont="1" applyFill="1" applyAlignment="1">
      <alignment horizontal="right" vertical="center"/>
    </xf>
    <xf numFmtId="0" fontId="7" fillId="0" borderId="0" xfId="0" applyFont="1" applyFill="1" applyAlignment="1">
      <alignment horizontal="right" vertical="center"/>
    </xf>
    <xf numFmtId="0" fontId="8" fillId="0" borderId="0" xfId="0" applyFont="1" applyFill="1" applyAlignment="1"/>
    <xf numFmtId="0" fontId="0" fillId="0" borderId="0" xfId="0" applyFill="1" applyAlignment="1">
      <alignment vertical="top"/>
    </xf>
    <xf numFmtId="0" fontId="0" fillId="0" borderId="0" xfId="0" applyFill="1" applyBorder="1" applyAlignment="1">
      <alignment vertical="top"/>
    </xf>
    <xf numFmtId="0" fontId="12" fillId="0" borderId="0" xfId="0" applyFont="1" applyAlignment="1"/>
    <xf numFmtId="0" fontId="11" fillId="0" borderId="0" xfId="0" applyFont="1" applyAlignment="1">
      <alignment horizontal="right" vertical="top"/>
    </xf>
    <xf numFmtId="0" fontId="13" fillId="0" borderId="0" xfId="0" applyFont="1" applyAlignment="1">
      <alignment vertical="top"/>
    </xf>
    <xf numFmtId="0" fontId="11" fillId="0" borderId="0" xfId="0" applyFont="1" applyAlignment="1">
      <alignment vertical="top"/>
    </xf>
    <xf numFmtId="0" fontId="4" fillId="0" borderId="2" xfId="0" applyFont="1" applyBorder="1" applyAlignment="1">
      <alignment vertical="top"/>
    </xf>
    <xf numFmtId="0" fontId="4" fillId="0" borderId="0" xfId="0" applyFont="1" applyAlignment="1">
      <alignment vertical="top"/>
    </xf>
    <xf numFmtId="0" fontId="0" fillId="0" borderId="2" xfId="0" applyBorder="1" applyAlignment="1">
      <alignment vertical="center"/>
    </xf>
    <xf numFmtId="0" fontId="0" fillId="0" borderId="2" xfId="0" applyBorder="1" applyAlignment="1">
      <alignment horizontal="center" vertical="center"/>
    </xf>
    <xf numFmtId="0" fontId="7" fillId="0" borderId="0" xfId="0" applyFont="1" applyFill="1" applyAlignment="1">
      <alignment horizontal="right" vertical="top" wrapText="1"/>
    </xf>
    <xf numFmtId="0" fontId="0" fillId="3" borderId="1" xfId="0" applyFill="1" applyBorder="1" applyAlignment="1">
      <alignment vertical="top"/>
    </xf>
    <xf numFmtId="0" fontId="0" fillId="3" borderId="1" xfId="0" applyFill="1" applyBorder="1" applyAlignment="1">
      <alignment vertical="center" wrapText="1"/>
    </xf>
    <xf numFmtId="0" fontId="11" fillId="0" borderId="0" xfId="0" applyFont="1" applyAlignment="1"/>
    <xf numFmtId="0" fontId="14" fillId="0" borderId="0" xfId="0" applyFont="1" applyAlignment="1">
      <alignment vertical="top"/>
    </xf>
    <xf numFmtId="0" fontId="14" fillId="0" borderId="0" xfId="0" applyFont="1" applyAlignment="1">
      <alignment vertical="center"/>
    </xf>
    <xf numFmtId="0" fontId="14" fillId="0" borderId="0" xfId="0" applyFont="1" applyAlignment="1">
      <alignment horizontal="center" vertical="center"/>
    </xf>
    <xf numFmtId="0" fontId="4" fillId="3" borderId="1" xfId="0" applyFont="1" applyFill="1" applyBorder="1" applyAlignment="1">
      <alignment vertical="top"/>
    </xf>
    <xf numFmtId="0" fontId="10" fillId="3" borderId="1" xfId="0" applyFont="1" applyFill="1" applyBorder="1" applyAlignment="1">
      <alignment vertical="top"/>
    </xf>
    <xf numFmtId="0" fontId="15" fillId="0" borderId="0" xfId="0" applyFont="1" applyAlignment="1">
      <alignment vertical="top"/>
    </xf>
    <xf numFmtId="0" fontId="15" fillId="0" borderId="0" xfId="0" applyFont="1" applyFill="1" applyAlignment="1">
      <alignment vertical="top"/>
    </xf>
    <xf numFmtId="0" fontId="17" fillId="0" borderId="0" xfId="0" applyFont="1" applyAlignment="1">
      <alignment vertical="top"/>
    </xf>
    <xf numFmtId="0" fontId="18" fillId="0" borderId="0" xfId="0" applyFont="1" applyAlignment="1">
      <alignment vertical="top"/>
    </xf>
    <xf numFmtId="0" fontId="16" fillId="0" borderId="0" xfId="0" applyFont="1" applyAlignment="1">
      <alignment vertical="top"/>
    </xf>
    <xf numFmtId="0" fontId="16" fillId="0" borderId="0" xfId="0" applyFont="1" applyAlignment="1">
      <alignment vertical="center"/>
    </xf>
    <xf numFmtId="0" fontId="16" fillId="0" borderId="0" xfId="0" applyFont="1" applyAlignment="1">
      <alignment horizontal="center" vertical="center"/>
    </xf>
    <xf numFmtId="0" fontId="0" fillId="0" borderId="0" xfId="0" applyFill="1" applyAlignment="1">
      <alignment vertical="center"/>
    </xf>
    <xf numFmtId="0" fontId="0" fillId="0" borderId="0" xfId="0" applyFill="1" applyAlignment="1">
      <alignment horizontal="center" vertical="center"/>
    </xf>
    <xf numFmtId="0" fontId="19" fillId="0" borderId="0" xfId="0" applyFont="1" applyAlignment="1">
      <alignment vertical="center"/>
    </xf>
    <xf numFmtId="0" fontId="2" fillId="0" borderId="3" xfId="0" applyFont="1" applyBorder="1" applyAlignment="1">
      <alignment vertical="center" wrapText="1" shrinkToFi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vertical="center" wrapText="1" shrinkToFit="1"/>
    </xf>
    <xf numFmtId="0" fontId="2" fillId="0" borderId="7" xfId="0" applyFont="1" applyBorder="1" applyAlignment="1">
      <alignment horizontal="center" vertical="center"/>
    </xf>
    <xf numFmtId="0" fontId="19" fillId="0" borderId="0" xfId="0" applyFont="1" applyAlignment="1">
      <alignment horizontal="left" vertical="center"/>
    </xf>
    <xf numFmtId="176" fontId="6" fillId="2" borderId="1" xfId="0" applyNumberFormat="1" applyFont="1" applyFill="1" applyBorder="1" applyAlignment="1" applyProtection="1">
      <alignment horizontal="center" vertical="top"/>
      <protection locked="0"/>
    </xf>
    <xf numFmtId="0" fontId="6" fillId="2" borderId="1" xfId="0" applyFont="1" applyFill="1" applyBorder="1" applyAlignment="1" applyProtection="1">
      <alignment vertical="top"/>
      <protection locked="0"/>
    </xf>
    <xf numFmtId="0" fontId="0" fillId="0" borderId="0" xfId="0" applyAlignment="1">
      <alignment vertical="top" wrapText="1"/>
    </xf>
    <xf numFmtId="0" fontId="0" fillId="3" borderId="1" xfId="0" applyFill="1" applyBorder="1" applyAlignment="1">
      <alignment horizontal="center" vertical="center" shrinkToFit="1"/>
    </xf>
    <xf numFmtId="176" fontId="20" fillId="2" borderId="1" xfId="0" applyNumberFormat="1" applyFont="1" applyFill="1" applyBorder="1" applyAlignment="1" applyProtection="1">
      <alignment horizontal="center" vertical="top"/>
      <protection locked="0"/>
    </xf>
    <xf numFmtId="0" fontId="0" fillId="3" borderId="1" xfId="0" applyFill="1" applyBorder="1" applyAlignment="1">
      <alignment horizontal="center" vertical="top" wrapText="1" shrinkToFit="1"/>
    </xf>
    <xf numFmtId="0" fontId="2" fillId="0" borderId="8" xfId="0" applyFont="1" applyBorder="1" applyAlignment="1">
      <alignment vertical="center" wrapText="1" shrinkToFit="1"/>
    </xf>
    <xf numFmtId="49" fontId="1" fillId="4" borderId="0" xfId="0" applyNumberFormat="1" applyFont="1" applyFill="1" applyAlignment="1">
      <alignment horizontal="right" vertical="top"/>
    </xf>
    <xf numFmtId="49" fontId="1" fillId="4" borderId="0" xfId="0" applyNumberFormat="1" applyFont="1" applyFill="1" applyAlignment="1">
      <alignment horizontal="right" vertical="center"/>
    </xf>
    <xf numFmtId="0" fontId="1" fillId="4" borderId="0" xfId="0" applyFont="1" applyFill="1" applyAlignment="1">
      <alignment horizontal="right" vertical="center"/>
    </xf>
    <xf numFmtId="0" fontId="1" fillId="4" borderId="0" xfId="0" applyFont="1" applyFill="1" applyAlignment="1">
      <alignment horizontal="right" vertical="top"/>
    </xf>
    <xf numFmtId="176" fontId="1" fillId="4" borderId="0" xfId="0" applyNumberFormat="1" applyFont="1" applyFill="1" applyAlignment="1">
      <alignment horizontal="right" vertical="top"/>
    </xf>
    <xf numFmtId="49" fontId="9" fillId="0" borderId="2" xfId="0" applyNumberFormat="1" applyFont="1" applyBorder="1" applyAlignment="1" applyProtection="1">
      <alignment horizontal="center" vertical="center"/>
      <protection hidden="1"/>
    </xf>
    <xf numFmtId="0" fontId="9" fillId="0" borderId="0" xfId="0" applyFont="1" applyAlignment="1">
      <alignment vertical="top"/>
    </xf>
    <xf numFmtId="0" fontId="9" fillId="0" borderId="0" xfId="0" applyFont="1" applyAlignment="1">
      <alignment vertical="center"/>
    </xf>
    <xf numFmtId="0" fontId="9" fillId="0" borderId="0" xfId="0" applyFont="1" applyAlignment="1">
      <alignment horizontal="center" vertical="center"/>
    </xf>
    <xf numFmtId="0" fontId="0" fillId="0" borderId="2" xfId="0" applyBorder="1" applyAlignment="1">
      <alignment vertical="top"/>
    </xf>
    <xf numFmtId="0" fontId="23" fillId="0" borderId="0" xfId="0" applyFont="1" applyAlignment="1">
      <alignment vertical="top"/>
    </xf>
    <xf numFmtId="0" fontId="24" fillId="0" borderId="0" xfId="0" applyFont="1" applyAlignment="1">
      <alignment vertical="top"/>
    </xf>
    <xf numFmtId="0" fontId="11" fillId="0" borderId="0" xfId="0" applyFont="1" applyAlignment="1">
      <alignment horizontal="right" vertical="top" shrinkToFit="1"/>
    </xf>
    <xf numFmtId="0" fontId="26" fillId="0" borderId="0" xfId="0" applyFont="1" applyAlignment="1" applyProtection="1">
      <alignment vertical="top"/>
      <protection hidden="1"/>
    </xf>
    <xf numFmtId="0" fontId="25" fillId="0" borderId="18" xfId="0" applyFont="1" applyFill="1" applyBorder="1" applyAlignment="1" applyProtection="1">
      <alignment vertical="top" wrapText="1" shrinkToFit="1"/>
    </xf>
    <xf numFmtId="0" fontId="0" fillId="0" borderId="18" xfId="0" applyBorder="1" applyAlignment="1">
      <alignment vertical="top" wrapText="1" shrinkToFit="1"/>
    </xf>
    <xf numFmtId="0" fontId="16" fillId="0" borderId="0" xfId="0" applyFont="1" applyAlignment="1">
      <alignment vertical="top" wrapText="1"/>
    </xf>
    <xf numFmtId="0" fontId="16" fillId="0" borderId="0" xfId="0" applyFont="1" applyAlignment="1">
      <alignment wrapText="1"/>
    </xf>
    <xf numFmtId="49" fontId="6" fillId="2" borderId="9" xfId="0" applyNumberFormat="1" applyFont="1" applyFill="1" applyBorder="1" applyAlignment="1" applyProtection="1">
      <alignment vertical="top"/>
      <protection locked="0"/>
    </xf>
    <xf numFmtId="49" fontId="6" fillId="2" borderId="10" xfId="0" applyNumberFormat="1" applyFont="1" applyFill="1" applyBorder="1" applyAlignment="1" applyProtection="1">
      <alignment vertical="top"/>
      <protection locked="0"/>
    </xf>
    <xf numFmtId="0" fontId="3" fillId="3" borderId="11" xfId="0" applyFont="1" applyFill="1" applyBorder="1" applyAlignment="1">
      <alignment vertical="center"/>
    </xf>
    <xf numFmtId="0" fontId="3" fillId="3" borderId="12" xfId="0" applyFont="1" applyFill="1" applyBorder="1" applyAlignment="1">
      <alignment vertical="center"/>
    </xf>
    <xf numFmtId="0" fontId="4" fillId="3" borderId="1" xfId="0" applyFont="1" applyFill="1" applyBorder="1" applyAlignment="1">
      <alignment horizontal="center" vertical="center" wrapText="1"/>
    </xf>
    <xf numFmtId="0" fontId="0" fillId="3" borderId="9" xfId="0" applyFill="1" applyBorder="1" applyAlignment="1">
      <alignment horizontal="center" vertical="center"/>
    </xf>
    <xf numFmtId="0" fontId="0" fillId="3" borderId="13" xfId="0" applyFill="1" applyBorder="1" applyAlignment="1">
      <alignment horizontal="center" vertical="center"/>
    </xf>
    <xf numFmtId="0" fontId="0" fillId="3" borderId="10" xfId="0" applyFill="1" applyBorder="1" applyAlignment="1">
      <alignment horizontal="center" vertical="center"/>
    </xf>
    <xf numFmtId="0" fontId="0" fillId="0" borderId="0" xfId="0" applyAlignment="1">
      <alignment vertical="top" wrapText="1" shrinkToFit="1"/>
    </xf>
    <xf numFmtId="0" fontId="0" fillId="0" borderId="0" xfId="0" applyAlignment="1">
      <alignment wrapText="1" shrinkToFit="1"/>
    </xf>
    <xf numFmtId="0" fontId="11" fillId="0" borderId="0" xfId="0" applyFont="1" applyFill="1" applyAlignment="1">
      <alignment vertical="top" wrapText="1"/>
    </xf>
    <xf numFmtId="0" fontId="22" fillId="0" borderId="0" xfId="0" applyFont="1" applyAlignment="1">
      <alignment vertical="top" wrapText="1"/>
    </xf>
    <xf numFmtId="0" fontId="27" fillId="3" borderId="9" xfId="0" applyFont="1" applyFill="1" applyBorder="1" applyAlignment="1">
      <alignment horizontal="center" vertical="top" wrapText="1"/>
    </xf>
    <xf numFmtId="0" fontId="0" fillId="0" borderId="10" xfId="0" applyBorder="1" applyAlignment="1">
      <alignment horizontal="center" vertical="top" wrapText="1"/>
    </xf>
    <xf numFmtId="0" fontId="15" fillId="0" borderId="0" xfId="0" applyFont="1" applyAlignment="1">
      <alignment vertical="top" shrinkToFit="1"/>
    </xf>
    <xf numFmtId="0" fontId="0" fillId="0" borderId="0" xfId="0" applyAlignment="1">
      <alignment shrinkToFit="1"/>
    </xf>
    <xf numFmtId="0" fontId="4" fillId="3" borderId="9" xfId="0" applyFont="1" applyFill="1" applyBorder="1" applyAlignment="1">
      <alignment vertical="center" shrinkToFit="1"/>
    </xf>
    <xf numFmtId="0" fontId="0" fillId="0" borderId="10" xfId="0" applyBorder="1" applyAlignment="1">
      <alignment vertical="center"/>
    </xf>
    <xf numFmtId="0" fontId="0" fillId="0" borderId="10" xfId="0" applyBorder="1" applyAlignment="1">
      <alignment vertical="center" shrinkToFit="1"/>
    </xf>
    <xf numFmtId="0" fontId="4" fillId="3" borderId="9" xfId="0" applyFont="1" applyFill="1" applyBorder="1" applyAlignment="1">
      <alignment vertical="top" wrapText="1"/>
    </xf>
    <xf numFmtId="0" fontId="0" fillId="0" borderId="10" xfId="0" applyBorder="1" applyAlignment="1"/>
    <xf numFmtId="0" fontId="0" fillId="0" borderId="0" xfId="0" applyAlignment="1">
      <alignment horizontal="left" vertical="center"/>
    </xf>
    <xf numFmtId="0" fontId="0" fillId="0" borderId="2" xfId="0" applyBorder="1" applyAlignment="1">
      <alignment horizontal="left" vertical="center"/>
    </xf>
    <xf numFmtId="0" fontId="22" fillId="0" borderId="14" xfId="0" applyFont="1" applyBorder="1" applyAlignment="1">
      <alignment vertical="center" wrapText="1"/>
    </xf>
    <xf numFmtId="0" fontId="3" fillId="3" borderId="15" xfId="0" applyFont="1" applyFill="1" applyBorder="1" applyAlignment="1">
      <alignment vertical="center"/>
    </xf>
    <xf numFmtId="0" fontId="6" fillId="2" borderId="11" xfId="0" applyFont="1" applyFill="1" applyBorder="1" applyAlignment="1" applyProtection="1">
      <alignment horizontal="center" vertical="center"/>
      <protection locked="0"/>
    </xf>
    <xf numFmtId="0" fontId="6" fillId="2" borderId="12" xfId="0" applyFont="1" applyFill="1" applyBorder="1" applyAlignment="1" applyProtection="1">
      <alignment horizontal="center" vertical="center"/>
      <protection locked="0"/>
    </xf>
    <xf numFmtId="0" fontId="6" fillId="2" borderId="15" xfId="0" applyFont="1" applyFill="1" applyBorder="1" applyAlignment="1" applyProtection="1">
      <alignment horizontal="center" vertical="center"/>
      <protection locked="0"/>
    </xf>
    <xf numFmtId="0" fontId="2" fillId="0" borderId="16" xfId="0" applyFont="1" applyBorder="1" applyAlignment="1">
      <alignment vertical="center" wrapText="1" shrinkToFit="1"/>
    </xf>
    <xf numFmtId="0" fontId="0" fillId="0" borderId="17" xfId="0" applyBorder="1" applyAlignment="1">
      <alignment vertical="center"/>
    </xf>
    <xf numFmtId="0" fontId="2" fillId="0" borderId="3" xfId="0" applyFont="1" applyBorder="1" applyAlignment="1">
      <alignment vertical="center" wrapText="1" shrinkToFit="1"/>
    </xf>
    <xf numFmtId="0" fontId="0" fillId="0" borderId="4" xfId="0" applyBorder="1" applyAlignment="1">
      <alignment vertical="center"/>
    </xf>
    <xf numFmtId="0" fontId="2" fillId="0" borderId="8" xfId="0" applyFont="1" applyBorder="1" applyAlignment="1">
      <alignment vertical="center" wrapText="1" shrinkToFit="1"/>
    </xf>
    <xf numFmtId="0" fontId="2" fillId="0" borderId="5" xfId="0" applyFont="1" applyBorder="1" applyAlignment="1">
      <alignment vertical="center"/>
    </xf>
    <xf numFmtId="0" fontId="2" fillId="0" borderId="6" xfId="0" applyFont="1" applyBorder="1" applyAlignment="1">
      <alignment vertical="center" wrapText="1" shrinkToFit="1"/>
    </xf>
    <xf numFmtId="0" fontId="2" fillId="0" borderId="7" xfId="0" applyFont="1" applyBorder="1" applyAlignment="1">
      <alignment vertical="center"/>
    </xf>
  </cellXfs>
  <cellStyles count="1">
    <cellStyle name="標準" xfId="0" builtinId="0"/>
  </cellStyles>
  <dxfs count="0"/>
  <tableStyles count="0" defaultTableStyle="TableStyleMedium9"/>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304800</xdr:colOff>
      <xdr:row>131</xdr:row>
      <xdr:rowOff>66675</xdr:rowOff>
    </xdr:from>
    <xdr:to>
      <xdr:col>4</xdr:col>
      <xdr:colOff>590550</xdr:colOff>
      <xdr:row>159</xdr:row>
      <xdr:rowOff>38100</xdr:rowOff>
    </xdr:to>
    <xdr:pic>
      <xdr:nvPicPr>
        <xdr:cNvPr id="1197" name="図 2"/>
        <xdr:cNvPicPr>
          <a:picLocks noChangeAspect="1"/>
        </xdr:cNvPicPr>
      </xdr:nvPicPr>
      <xdr:blipFill>
        <a:blip xmlns:r="http://schemas.openxmlformats.org/officeDocument/2006/relationships" r:embed="rId1" cstate="print"/>
        <a:srcRect/>
        <a:stretch>
          <a:fillRect/>
        </a:stretch>
      </xdr:blipFill>
      <xdr:spPr bwMode="auto">
        <a:xfrm>
          <a:off x="304800" y="30937200"/>
          <a:ext cx="5048250" cy="5038725"/>
        </a:xfrm>
        <a:prstGeom prst="rect">
          <a:avLst/>
        </a:prstGeom>
        <a:noFill/>
        <a:ln w="9525">
          <a:noFill/>
          <a:miter lim="800000"/>
          <a:headEnd/>
          <a:tailEnd/>
        </a:ln>
      </xdr:spPr>
    </xdr:pic>
    <xdr:clientData/>
  </xdr:twoCellAnchor>
  <xdr:twoCellAnchor editAs="oneCell">
    <xdr:from>
      <xdr:col>0</xdr:col>
      <xdr:colOff>381000</xdr:colOff>
      <xdr:row>170</xdr:row>
      <xdr:rowOff>104775</xdr:rowOff>
    </xdr:from>
    <xdr:to>
      <xdr:col>4</xdr:col>
      <xdr:colOff>381000</xdr:colOff>
      <xdr:row>195</xdr:row>
      <xdr:rowOff>57150</xdr:rowOff>
    </xdr:to>
    <xdr:pic>
      <xdr:nvPicPr>
        <xdr:cNvPr id="1198" name="図 4"/>
        <xdr:cNvPicPr>
          <a:picLocks noChangeAspect="1"/>
        </xdr:cNvPicPr>
      </xdr:nvPicPr>
      <xdr:blipFill>
        <a:blip xmlns:r="http://schemas.openxmlformats.org/officeDocument/2006/relationships" r:embed="rId2" cstate="print"/>
        <a:srcRect/>
        <a:stretch>
          <a:fillRect/>
        </a:stretch>
      </xdr:blipFill>
      <xdr:spPr bwMode="auto">
        <a:xfrm>
          <a:off x="381000" y="38071425"/>
          <a:ext cx="4762500" cy="4476750"/>
        </a:xfrm>
        <a:prstGeom prst="rect">
          <a:avLst/>
        </a:prstGeom>
        <a:noFill/>
        <a:ln w="9525">
          <a:noFill/>
          <a:miter lim="800000"/>
          <a:headEnd/>
          <a:tailEnd/>
        </a:ln>
      </xdr:spPr>
    </xdr:pic>
    <xdr:clientData/>
  </xdr:twoCellAnchor>
  <xdr:twoCellAnchor editAs="oneCell">
    <xdr:from>
      <xdr:col>0</xdr:col>
      <xdr:colOff>876300</xdr:colOff>
      <xdr:row>7</xdr:row>
      <xdr:rowOff>9525</xdr:rowOff>
    </xdr:from>
    <xdr:to>
      <xdr:col>0</xdr:col>
      <xdr:colOff>1019175</xdr:colOff>
      <xdr:row>7</xdr:row>
      <xdr:rowOff>123825</xdr:rowOff>
    </xdr:to>
    <xdr:pic>
      <xdr:nvPicPr>
        <xdr:cNvPr id="1199" name="図 6" descr="arrow.gif"/>
        <xdr:cNvPicPr>
          <a:picLocks noChangeAspect="1"/>
        </xdr:cNvPicPr>
      </xdr:nvPicPr>
      <xdr:blipFill>
        <a:blip xmlns:r="http://schemas.openxmlformats.org/officeDocument/2006/relationships" r:embed="rId3" cstate="print"/>
        <a:srcRect/>
        <a:stretch>
          <a:fillRect/>
        </a:stretch>
      </xdr:blipFill>
      <xdr:spPr bwMode="auto">
        <a:xfrm>
          <a:off x="876300" y="4638675"/>
          <a:ext cx="142875" cy="114300"/>
        </a:xfrm>
        <a:prstGeom prst="rect">
          <a:avLst/>
        </a:prstGeom>
        <a:noFill/>
        <a:ln w="9525">
          <a:noFill/>
          <a:miter lim="800000"/>
          <a:headEnd/>
          <a:tailEnd/>
        </a:ln>
      </xdr:spPr>
    </xdr:pic>
    <xdr:clientData/>
  </xdr:twoCellAnchor>
  <xdr:twoCellAnchor editAs="oneCell">
    <xdr:from>
      <xdr:col>0</xdr:col>
      <xdr:colOff>876300</xdr:colOff>
      <xdr:row>8</xdr:row>
      <xdr:rowOff>9525</xdr:rowOff>
    </xdr:from>
    <xdr:to>
      <xdr:col>0</xdr:col>
      <xdr:colOff>1019175</xdr:colOff>
      <xdr:row>8</xdr:row>
      <xdr:rowOff>152400</xdr:rowOff>
    </xdr:to>
    <xdr:pic>
      <xdr:nvPicPr>
        <xdr:cNvPr id="1200" name="図 7" descr="arrow.gif"/>
        <xdr:cNvPicPr>
          <a:picLocks noChangeAspect="1"/>
        </xdr:cNvPicPr>
      </xdr:nvPicPr>
      <xdr:blipFill>
        <a:blip xmlns:r="http://schemas.openxmlformats.org/officeDocument/2006/relationships" r:embed="rId3" cstate="print"/>
        <a:srcRect/>
        <a:stretch>
          <a:fillRect/>
        </a:stretch>
      </xdr:blipFill>
      <xdr:spPr bwMode="auto">
        <a:xfrm>
          <a:off x="876300" y="4819650"/>
          <a:ext cx="142875" cy="142875"/>
        </a:xfrm>
        <a:prstGeom prst="rect">
          <a:avLst/>
        </a:prstGeom>
        <a:noFill/>
        <a:ln w="9525">
          <a:noFill/>
          <a:miter lim="800000"/>
          <a:headEnd/>
          <a:tailEnd/>
        </a:ln>
      </xdr:spPr>
    </xdr:pic>
    <xdr:clientData/>
  </xdr:twoCellAnchor>
  <xdr:twoCellAnchor editAs="oneCell">
    <xdr:from>
      <xdr:col>0</xdr:col>
      <xdr:colOff>876300</xdr:colOff>
      <xdr:row>6</xdr:row>
      <xdr:rowOff>9525</xdr:rowOff>
    </xdr:from>
    <xdr:to>
      <xdr:col>0</xdr:col>
      <xdr:colOff>1019175</xdr:colOff>
      <xdr:row>6</xdr:row>
      <xdr:rowOff>123825</xdr:rowOff>
    </xdr:to>
    <xdr:pic>
      <xdr:nvPicPr>
        <xdr:cNvPr id="1201" name="図 9" descr="arrow.gif"/>
        <xdr:cNvPicPr>
          <a:picLocks noChangeAspect="1"/>
        </xdr:cNvPicPr>
      </xdr:nvPicPr>
      <xdr:blipFill>
        <a:blip xmlns:r="http://schemas.openxmlformats.org/officeDocument/2006/relationships" r:embed="rId3" cstate="print"/>
        <a:srcRect/>
        <a:stretch>
          <a:fillRect/>
        </a:stretch>
      </xdr:blipFill>
      <xdr:spPr bwMode="auto">
        <a:xfrm>
          <a:off x="876300" y="4457700"/>
          <a:ext cx="142875" cy="1143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Y239"/>
  <sheetViews>
    <sheetView showGridLines="0" tabSelected="1" workbookViewId="0">
      <selection activeCell="B11" sqref="B11:C11"/>
    </sheetView>
  </sheetViews>
  <sheetFormatPr defaultColWidth="12.625" defaultRowHeight="14.25"/>
  <cols>
    <col min="1" max="1" width="13.75" style="3" customWidth="1"/>
    <col min="2" max="2" width="12.25" style="3" customWidth="1"/>
    <col min="3" max="3" width="18.25" style="2" customWidth="1"/>
    <col min="4" max="6" width="18.25" style="1" customWidth="1"/>
    <col min="7" max="7" width="2" style="3" customWidth="1"/>
    <col min="8" max="9" width="2.125" style="3" customWidth="1"/>
    <col min="10" max="28" width="3.125" style="3" customWidth="1"/>
    <col min="29" max="29" width="7.5" style="3" customWidth="1"/>
    <col min="30" max="41" width="3.125" style="3" customWidth="1"/>
    <col min="42" max="42" width="3.625" style="3" customWidth="1"/>
    <col min="43" max="43" width="3.125" style="3" customWidth="1"/>
    <col min="44" max="44" width="3.625" style="3" customWidth="1"/>
    <col min="45" max="45" width="3.125" style="3" customWidth="1"/>
    <col min="46" max="46" width="3.625" style="3" customWidth="1"/>
    <col min="47" max="47" width="2.375" style="3" bestFit="1" customWidth="1"/>
    <col min="48" max="48" width="4.125" style="3" bestFit="1" customWidth="1"/>
    <col min="49" max="49" width="2.375" style="3" bestFit="1" customWidth="1"/>
    <col min="50" max="50" width="4.125" style="3" bestFit="1" customWidth="1"/>
    <col min="51" max="51" width="2.375" style="3" bestFit="1" customWidth="1"/>
    <col min="52" max="52" width="4.125" style="3" bestFit="1" customWidth="1"/>
    <col min="53" max="53" width="2.375" style="3" bestFit="1" customWidth="1"/>
    <col min="54" max="54" width="4.125" style="3" bestFit="1" customWidth="1"/>
    <col min="55" max="55" width="2.375" style="3" bestFit="1" customWidth="1"/>
    <col min="56" max="56" width="4.125" style="3" bestFit="1" customWidth="1"/>
    <col min="57" max="57" width="2.375" style="3" bestFit="1" customWidth="1"/>
    <col min="58" max="58" width="4.125" style="3" bestFit="1" customWidth="1"/>
    <col min="59" max="59" width="2.375" style="3" bestFit="1" customWidth="1"/>
    <col min="60" max="60" width="4.125" style="3" bestFit="1" customWidth="1"/>
    <col min="61" max="61" width="2.375" style="3" bestFit="1" customWidth="1"/>
    <col min="62" max="62" width="4.125" style="3" bestFit="1" customWidth="1"/>
    <col min="63" max="63" width="2.375" style="3" bestFit="1" customWidth="1"/>
    <col min="64" max="64" width="4.125" style="3" bestFit="1" customWidth="1"/>
    <col min="65" max="65" width="2.375" style="3" bestFit="1" customWidth="1"/>
    <col min="66" max="66" width="4.125" style="3" bestFit="1" customWidth="1"/>
    <col min="67" max="67" width="2.375" style="3" bestFit="1" customWidth="1"/>
    <col min="68" max="68" width="4.125" style="3" bestFit="1" customWidth="1"/>
    <col min="69" max="69" width="2.375" style="3" bestFit="1" customWidth="1"/>
    <col min="70" max="70" width="4.125" style="3" bestFit="1" customWidth="1"/>
    <col min="71" max="71" width="2.375" style="3" bestFit="1" customWidth="1"/>
    <col min="72" max="72" width="4.125" style="3" bestFit="1" customWidth="1"/>
    <col min="73" max="73" width="2.375" style="3" bestFit="1" customWidth="1"/>
    <col min="74" max="74" width="4.125" style="3" bestFit="1" customWidth="1"/>
    <col min="75" max="75" width="2.375" style="3" bestFit="1" customWidth="1"/>
    <col min="76" max="76" width="4.125" style="3" bestFit="1" customWidth="1"/>
    <col min="77" max="77" width="2.375" style="3" bestFit="1" customWidth="1"/>
    <col min="78" max="78" width="4.125" style="3" bestFit="1" customWidth="1"/>
    <col min="79" max="79" width="2.375" style="3" bestFit="1" customWidth="1"/>
    <col min="80" max="80" width="4.125" style="3" bestFit="1" customWidth="1"/>
    <col min="81" max="81" width="2.375" style="3" bestFit="1" customWidth="1"/>
    <col min="82" max="82" width="4.125" style="3" bestFit="1" customWidth="1"/>
    <col min="83" max="101" width="2.375" style="3" bestFit="1" customWidth="1"/>
    <col min="102" max="16384" width="12.625" style="3"/>
  </cols>
  <sheetData>
    <row r="1" spans="1:103" s="56" customFormat="1">
      <c r="A1" s="56">
        <v>1</v>
      </c>
      <c r="B1" s="53">
        <f>B11</f>
        <v>0</v>
      </c>
      <c r="C1" s="53">
        <f>B12</f>
        <v>0</v>
      </c>
      <c r="D1" s="54">
        <f>B13</f>
        <v>0</v>
      </c>
      <c r="E1" s="54">
        <f>B14</f>
        <v>0</v>
      </c>
      <c r="F1" s="55">
        <f>C21</f>
        <v>0</v>
      </c>
      <c r="G1" s="55">
        <f>D21</f>
        <v>0</v>
      </c>
      <c r="H1" s="56">
        <f>E21</f>
        <v>0</v>
      </c>
      <c r="I1" s="56">
        <f>F21</f>
        <v>0</v>
      </c>
      <c r="J1" s="56">
        <f>C22</f>
        <v>0</v>
      </c>
      <c r="K1" s="56">
        <f>D22</f>
        <v>0</v>
      </c>
      <c r="L1" s="56">
        <f>E22</f>
        <v>0</v>
      </c>
      <c r="M1" s="56">
        <f>F22</f>
        <v>0</v>
      </c>
      <c r="N1" s="56">
        <f>C23</f>
        <v>0</v>
      </c>
      <c r="O1" s="56">
        <f>D23</f>
        <v>0</v>
      </c>
      <c r="P1" s="56">
        <f>E23</f>
        <v>0</v>
      </c>
      <c r="Q1" s="56">
        <f>F23</f>
        <v>0</v>
      </c>
      <c r="R1" s="56">
        <f>C28</f>
        <v>0</v>
      </c>
      <c r="S1" s="56">
        <f>D28</f>
        <v>0</v>
      </c>
      <c r="T1" s="56">
        <f>E28</f>
        <v>0</v>
      </c>
      <c r="U1" s="56">
        <f>F28</f>
        <v>0</v>
      </c>
      <c r="V1" s="56">
        <f>C29</f>
        <v>0</v>
      </c>
      <c r="W1" s="56">
        <f>D29</f>
        <v>0</v>
      </c>
      <c r="X1" s="56">
        <f>E29</f>
        <v>0</v>
      </c>
      <c r="Y1" s="56">
        <f>F29</f>
        <v>0</v>
      </c>
      <c r="Z1" s="56">
        <f>C30</f>
        <v>0</v>
      </c>
      <c r="AA1" s="56">
        <f>D30</f>
        <v>0</v>
      </c>
      <c r="AB1" s="56">
        <f>E30</f>
        <v>0</v>
      </c>
      <c r="AC1" s="56">
        <f>F30</f>
        <v>0</v>
      </c>
      <c r="AD1" s="56">
        <f>C35</f>
        <v>0</v>
      </c>
      <c r="AE1" s="56">
        <f>D35</f>
        <v>0</v>
      </c>
      <c r="AF1" s="56">
        <f>E35</f>
        <v>0</v>
      </c>
      <c r="AG1" s="56">
        <f>F35</f>
        <v>0</v>
      </c>
      <c r="AH1" s="56">
        <f>C36</f>
        <v>0</v>
      </c>
      <c r="AI1" s="56">
        <f>D36</f>
        <v>0</v>
      </c>
      <c r="AJ1" s="56">
        <f>E36</f>
        <v>0</v>
      </c>
      <c r="AK1" s="56">
        <f>F36</f>
        <v>0</v>
      </c>
      <c r="AL1" s="56">
        <f>C37</f>
        <v>0</v>
      </c>
      <c r="AM1" s="56">
        <f>D37</f>
        <v>0</v>
      </c>
      <c r="AN1" s="56">
        <f>E37</f>
        <v>0</v>
      </c>
      <c r="AO1" s="56">
        <f>F37</f>
        <v>0</v>
      </c>
      <c r="AP1" s="56">
        <f>D42</f>
        <v>0</v>
      </c>
      <c r="AQ1" s="57">
        <f>E42</f>
        <v>0</v>
      </c>
      <c r="AR1" s="56">
        <f>D43</f>
        <v>0</v>
      </c>
      <c r="AS1" s="57">
        <f>E43</f>
        <v>0</v>
      </c>
      <c r="AT1" s="56">
        <f>D44</f>
        <v>0</v>
      </c>
      <c r="AU1" s="57">
        <f>E44</f>
        <v>0</v>
      </c>
      <c r="AV1" s="56">
        <f>C50</f>
        <v>0</v>
      </c>
      <c r="AW1" s="57">
        <f>D50</f>
        <v>0</v>
      </c>
      <c r="AX1" s="56">
        <f>E50</f>
        <v>0</v>
      </c>
      <c r="AY1" s="57">
        <f>F50</f>
        <v>0</v>
      </c>
      <c r="AZ1" s="56">
        <f>C51</f>
        <v>0</v>
      </c>
      <c r="BA1" s="57">
        <f>D51</f>
        <v>0</v>
      </c>
      <c r="BB1" s="56">
        <f>E51</f>
        <v>0</v>
      </c>
      <c r="BC1" s="57">
        <f>F51</f>
        <v>0</v>
      </c>
      <c r="BD1" s="56">
        <f>C52</f>
        <v>0</v>
      </c>
      <c r="BE1" s="57">
        <f>D52</f>
        <v>0</v>
      </c>
      <c r="BF1" s="56">
        <f>E52</f>
        <v>0</v>
      </c>
      <c r="BG1" s="57">
        <f>F52</f>
        <v>0</v>
      </c>
      <c r="BH1" s="56">
        <f>C57</f>
        <v>0</v>
      </c>
      <c r="BI1" s="57">
        <f>D57</f>
        <v>0</v>
      </c>
      <c r="BJ1" s="56">
        <f>E57</f>
        <v>0</v>
      </c>
      <c r="BK1" s="57">
        <f>F57</f>
        <v>0</v>
      </c>
      <c r="BL1" s="56">
        <f>C58</f>
        <v>0</v>
      </c>
      <c r="BM1" s="57">
        <f>D58</f>
        <v>0</v>
      </c>
      <c r="BN1" s="56">
        <f>E58</f>
        <v>0</v>
      </c>
      <c r="BO1" s="57">
        <f>F58</f>
        <v>0</v>
      </c>
      <c r="BP1" s="56">
        <f>C59</f>
        <v>0</v>
      </c>
      <c r="BQ1" s="57">
        <f>D59</f>
        <v>0</v>
      </c>
      <c r="BR1" s="56">
        <f>E59</f>
        <v>0</v>
      </c>
      <c r="BS1" s="57">
        <f>F59</f>
        <v>0</v>
      </c>
      <c r="BT1" s="56">
        <f>C64</f>
        <v>0</v>
      </c>
      <c r="BU1" s="57">
        <f>D64</f>
        <v>0</v>
      </c>
      <c r="BV1" s="56">
        <f>E64</f>
        <v>0</v>
      </c>
      <c r="BW1" s="57">
        <f>F64</f>
        <v>0</v>
      </c>
      <c r="BX1" s="56">
        <f>C65</f>
        <v>0</v>
      </c>
      <c r="BY1" s="57">
        <f>D65</f>
        <v>0</v>
      </c>
      <c r="BZ1" s="56">
        <f>E65</f>
        <v>0</v>
      </c>
      <c r="CA1" s="57">
        <f>F65</f>
        <v>0</v>
      </c>
      <c r="CB1" s="56">
        <f>C66</f>
        <v>0</v>
      </c>
      <c r="CC1" s="57">
        <f>D66</f>
        <v>0</v>
      </c>
      <c r="CD1" s="56">
        <f>E66</f>
        <v>0</v>
      </c>
      <c r="CE1" s="57">
        <f>F66</f>
        <v>0</v>
      </c>
      <c r="CF1" s="56">
        <f>C70</f>
        <v>0</v>
      </c>
      <c r="CG1" s="56">
        <f>C71</f>
        <v>0</v>
      </c>
      <c r="CH1" s="56">
        <f>C74</f>
        <v>0</v>
      </c>
      <c r="CI1" s="56">
        <f>C75</f>
        <v>0</v>
      </c>
      <c r="CJ1" s="56">
        <f>C78</f>
        <v>0</v>
      </c>
      <c r="CK1" s="56">
        <f>C79</f>
        <v>0</v>
      </c>
      <c r="CL1" s="56">
        <f>E85</f>
        <v>0</v>
      </c>
      <c r="CM1" s="56">
        <f>E87</f>
        <v>0</v>
      </c>
      <c r="CN1" s="56">
        <f>E89</f>
        <v>0</v>
      </c>
      <c r="CO1" s="56">
        <f>B98</f>
        <v>0</v>
      </c>
      <c r="CP1" s="56">
        <f>B103</f>
        <v>0</v>
      </c>
      <c r="CQ1" s="56">
        <f>B111</f>
        <v>0</v>
      </c>
      <c r="CR1" s="56">
        <f>B131</f>
        <v>0</v>
      </c>
      <c r="CS1" s="56">
        <f>B170</f>
        <v>0</v>
      </c>
      <c r="CT1" s="56">
        <f>B204</f>
        <v>0</v>
      </c>
      <c r="CU1" s="56">
        <f>B209</f>
        <v>0</v>
      </c>
      <c r="CV1" s="56">
        <f>B214</f>
        <v>0</v>
      </c>
      <c r="CW1" s="56">
        <f>B219</f>
        <v>0</v>
      </c>
      <c r="CX1" s="56">
        <f>B227</f>
        <v>0</v>
      </c>
      <c r="CY1" s="56">
        <f>B118</f>
        <v>0</v>
      </c>
    </row>
    <row r="2" spans="1:103" s="7" customFormat="1" ht="21">
      <c r="A2" s="10" t="s">
        <v>72</v>
      </c>
      <c r="C2" s="8"/>
      <c r="D2" s="9"/>
      <c r="E2" s="9"/>
      <c r="F2" s="9"/>
    </row>
    <row r="3" spans="1:103" s="7" customFormat="1" ht="21">
      <c r="A3" s="10"/>
      <c r="C3" s="8"/>
      <c r="D3" s="9"/>
      <c r="E3" s="9"/>
      <c r="F3" s="9"/>
    </row>
    <row r="4" spans="1:103" s="21" customFormat="1" ht="199.5" customHeight="1" thickBot="1">
      <c r="A4" s="81" t="s">
        <v>73</v>
      </c>
      <c r="B4" s="81"/>
      <c r="C4" s="81"/>
      <c r="D4" s="81"/>
      <c r="E4" s="81"/>
      <c r="F4" s="81"/>
      <c r="G4" s="48"/>
      <c r="H4" s="48"/>
      <c r="I4" s="48"/>
      <c r="J4" s="48"/>
      <c r="K4" s="48"/>
      <c r="L4" s="48"/>
      <c r="M4" s="48"/>
    </row>
    <row r="5" spans="1:103" s="2" customFormat="1" ht="51" customHeight="1">
      <c r="A5" s="94" t="s">
        <v>44</v>
      </c>
      <c r="B5" s="94"/>
      <c r="C5" s="94"/>
      <c r="D5" s="94"/>
      <c r="E5" s="94"/>
      <c r="F5" s="94"/>
    </row>
    <row r="6" spans="1:103" ht="59.25" customHeight="1">
      <c r="A6" s="82" t="s">
        <v>45</v>
      </c>
      <c r="B6" s="82"/>
      <c r="C6" s="82"/>
      <c r="D6" s="82"/>
      <c r="E6" s="82"/>
      <c r="F6" s="82"/>
    </row>
    <row r="7" spans="1:103">
      <c r="A7" s="18"/>
      <c r="B7" s="3" t="s">
        <v>101</v>
      </c>
      <c r="E7" s="92"/>
    </row>
    <row r="8" spans="1:103">
      <c r="A8" s="18"/>
      <c r="B8" s="3" t="s">
        <v>102</v>
      </c>
      <c r="E8" s="92"/>
    </row>
    <row r="9" spans="1:103" ht="29.25" customHeight="1" thickBot="1">
      <c r="A9" s="17"/>
      <c r="B9" s="62" t="s">
        <v>75</v>
      </c>
      <c r="C9" s="19"/>
      <c r="D9" s="20"/>
      <c r="E9" s="93"/>
      <c r="F9" s="58"/>
    </row>
    <row r="10" spans="1:103" s="4" customFormat="1" ht="33.75" customHeight="1">
      <c r="A10" s="13" t="s">
        <v>17</v>
      </c>
      <c r="D10" s="6"/>
      <c r="E10" s="6"/>
      <c r="F10" s="6"/>
    </row>
    <row r="11" spans="1:103" ht="17.25">
      <c r="A11" s="14" t="s">
        <v>18</v>
      </c>
      <c r="B11" s="71"/>
      <c r="C11" s="72"/>
    </row>
    <row r="12" spans="1:103" ht="17.25">
      <c r="A12" s="14" t="s">
        <v>17</v>
      </c>
      <c r="B12" s="71"/>
      <c r="C12" s="72"/>
    </row>
    <row r="13" spans="1:103" ht="17.25">
      <c r="A13" s="14" t="s">
        <v>67</v>
      </c>
      <c r="B13" s="71"/>
      <c r="C13" s="72"/>
    </row>
    <row r="14" spans="1:103" ht="17.25">
      <c r="A14" s="65" t="s">
        <v>66</v>
      </c>
      <c r="B14" s="71"/>
      <c r="C14" s="72"/>
    </row>
    <row r="16" spans="1:103" ht="20.100000000000001" customHeight="1">
      <c r="A16" s="33" t="s">
        <v>68</v>
      </c>
    </row>
    <row r="17" spans="1:8" s="25" customFormat="1">
      <c r="A17" s="30" t="s">
        <v>76</v>
      </c>
      <c r="C17" s="26"/>
      <c r="D17" s="27"/>
      <c r="E17" s="27"/>
      <c r="F17" s="27"/>
    </row>
    <row r="18" spans="1:8">
      <c r="A18" s="30"/>
      <c r="B18" s="24" t="s">
        <v>74</v>
      </c>
      <c r="C18" s="3"/>
      <c r="D18" s="2"/>
    </row>
    <row r="19" spans="1:8">
      <c r="A19" s="30"/>
      <c r="B19" s="22"/>
      <c r="C19" s="22"/>
      <c r="D19" s="76" t="s">
        <v>96</v>
      </c>
      <c r="E19" s="77"/>
      <c r="F19" s="78"/>
    </row>
    <row r="20" spans="1:8">
      <c r="A20" s="30"/>
      <c r="B20" s="23"/>
      <c r="C20" s="49" t="s">
        <v>97</v>
      </c>
      <c r="D20" s="49" t="s">
        <v>98</v>
      </c>
      <c r="E20" s="49" t="s">
        <v>99</v>
      </c>
      <c r="F20" s="49" t="s">
        <v>100</v>
      </c>
    </row>
    <row r="21" spans="1:8" ht="17.25">
      <c r="A21" s="30"/>
      <c r="B21" s="22" t="s">
        <v>93</v>
      </c>
      <c r="C21" s="5"/>
      <c r="D21" s="5"/>
      <c r="E21" s="5"/>
      <c r="F21" s="5"/>
      <c r="G21" s="64">
        <f>IF(D21&gt;C21,1,0)+IF(E21&gt;C21,1,0)+IF(F21&gt;C21,1,0)+IF(D21&lt;F21,1,0)</f>
        <v>0</v>
      </c>
      <c r="H21" s="63" t="str">
        <f>IF(G21&gt;0,"症例数が一致しません。","")</f>
        <v/>
      </c>
    </row>
    <row r="22" spans="1:8" ht="17.25">
      <c r="A22" s="30"/>
      <c r="B22" s="22" t="s">
        <v>94</v>
      </c>
      <c r="C22" s="5"/>
      <c r="D22" s="5"/>
      <c r="E22" s="5"/>
      <c r="F22" s="5"/>
      <c r="G22" s="64">
        <f t="shared" ref="G22:G23" si="0">IF(D22&gt;C22,1,0)+IF(E22&gt;C22,1,0)+IF(F22&gt;C22,1,0)+IF(D22&lt;F22,1,0)</f>
        <v>0</v>
      </c>
      <c r="H22" s="63" t="str">
        <f>IF(G22&gt;0,"症例数が一致しません。","")</f>
        <v/>
      </c>
    </row>
    <row r="23" spans="1:8" ht="17.25">
      <c r="A23" s="30"/>
      <c r="B23" s="22" t="s">
        <v>95</v>
      </c>
      <c r="C23" s="5"/>
      <c r="D23" s="5"/>
      <c r="E23" s="5"/>
      <c r="F23" s="5"/>
      <c r="G23" s="64">
        <f t="shared" si="0"/>
        <v>0</v>
      </c>
      <c r="H23" s="63" t="str">
        <f>IF(G23&gt;0,"症例数が一致しません。","")</f>
        <v/>
      </c>
    </row>
    <row r="24" spans="1:8" s="11" customFormat="1" ht="37.5" customHeight="1">
      <c r="A24" s="31"/>
      <c r="B24" s="67" t="str">
        <f>IF(G21+G22+G23&gt;0,"「再発症例数」「全死亡症例数」「原癌死症例数」はいずれも「症例数」よりも少なくしてください。また、各Stage行の中で、「原癌死症例数」は「再発症例数」よりも少なくしてください。","")</f>
        <v/>
      </c>
      <c r="C24" s="68"/>
      <c r="D24" s="68"/>
      <c r="E24" s="68"/>
      <c r="F24" s="68"/>
    </row>
    <row r="25" spans="1:8">
      <c r="A25" s="30"/>
      <c r="B25" s="24" t="s">
        <v>77</v>
      </c>
      <c r="C25" s="3"/>
      <c r="D25" s="2"/>
    </row>
    <row r="26" spans="1:8">
      <c r="A26" s="30"/>
      <c r="B26" s="22"/>
      <c r="C26" s="22"/>
      <c r="D26" s="76" t="s">
        <v>96</v>
      </c>
      <c r="E26" s="77"/>
      <c r="F26" s="78"/>
    </row>
    <row r="27" spans="1:8">
      <c r="A27" s="30"/>
      <c r="B27" s="23"/>
      <c r="C27" s="49" t="s">
        <v>97</v>
      </c>
      <c r="D27" s="49" t="s">
        <v>98</v>
      </c>
      <c r="E27" s="49" t="s">
        <v>99</v>
      </c>
      <c r="F27" s="49" t="s">
        <v>100</v>
      </c>
    </row>
    <row r="28" spans="1:8" ht="17.25">
      <c r="A28" s="30"/>
      <c r="B28" s="22" t="s">
        <v>93</v>
      </c>
      <c r="C28" s="5"/>
      <c r="D28" s="5"/>
      <c r="E28" s="5"/>
      <c r="F28" s="5"/>
      <c r="G28" s="64">
        <f>IF(D28&gt;C28,1,0)+IF(E28&gt;C28,1,0)+IF(F28&gt;C28,1,0)+IF(D28&lt;F28,1,0)</f>
        <v>0</v>
      </c>
      <c r="H28" s="63" t="str">
        <f>IF(G28&gt;0,"症例数が一致しません。","")</f>
        <v/>
      </c>
    </row>
    <row r="29" spans="1:8" ht="17.25">
      <c r="A29" s="30"/>
      <c r="B29" s="22" t="s">
        <v>94</v>
      </c>
      <c r="C29" s="5"/>
      <c r="D29" s="5"/>
      <c r="E29" s="5"/>
      <c r="F29" s="5"/>
      <c r="G29" s="64">
        <f t="shared" ref="G29:G30" si="1">IF(D29&gt;C29,1,0)+IF(E29&gt;C29,1,0)+IF(F29&gt;C29,1,0)+IF(D29&lt;F29,1,0)</f>
        <v>0</v>
      </c>
      <c r="H29" s="63" t="str">
        <f>IF(G29&gt;0,"症例数が一致しません。","")</f>
        <v/>
      </c>
    </row>
    <row r="30" spans="1:8" ht="17.25">
      <c r="A30" s="30"/>
      <c r="B30" s="22" t="s">
        <v>95</v>
      </c>
      <c r="C30" s="5"/>
      <c r="D30" s="5"/>
      <c r="E30" s="5"/>
      <c r="F30" s="5"/>
      <c r="G30" s="64">
        <f t="shared" si="1"/>
        <v>0</v>
      </c>
      <c r="H30" s="63" t="str">
        <f>IF(G30&gt;0,"症例数が一致しません。","")</f>
        <v/>
      </c>
    </row>
    <row r="31" spans="1:8" s="11" customFormat="1" ht="37.5" customHeight="1">
      <c r="A31" s="31"/>
      <c r="B31" s="67" t="str">
        <f>IF(G28+G29+G30&gt;0,"「再発症例数」「全死亡症例数」「原癌死症例数」はいずれも「症例数」よりも少なくしてください。また、各Stage行の中で、「原癌死症例数」は「再発症例数」よりも少なくしてください。","")</f>
        <v/>
      </c>
      <c r="C31" s="68"/>
      <c r="D31" s="68"/>
      <c r="E31" s="68"/>
      <c r="F31" s="68"/>
    </row>
    <row r="32" spans="1:8">
      <c r="A32" s="30"/>
      <c r="B32" s="24" t="s">
        <v>41</v>
      </c>
      <c r="C32" s="3"/>
      <c r="D32" s="2"/>
    </row>
    <row r="33" spans="1:8">
      <c r="A33" s="30"/>
      <c r="B33" s="22"/>
      <c r="C33" s="22"/>
      <c r="D33" s="76" t="s">
        <v>96</v>
      </c>
      <c r="E33" s="77"/>
      <c r="F33" s="78"/>
    </row>
    <row r="34" spans="1:8">
      <c r="A34" s="30"/>
      <c r="B34" s="23"/>
      <c r="C34" s="49" t="s">
        <v>97</v>
      </c>
      <c r="D34" s="49" t="s">
        <v>98</v>
      </c>
      <c r="E34" s="49" t="s">
        <v>99</v>
      </c>
      <c r="F34" s="49" t="s">
        <v>100</v>
      </c>
    </row>
    <row r="35" spans="1:8" ht="17.25">
      <c r="A35" s="30"/>
      <c r="B35" s="22" t="s">
        <v>93</v>
      </c>
      <c r="C35" s="5"/>
      <c r="D35" s="5"/>
      <c r="E35" s="5"/>
      <c r="F35" s="5"/>
      <c r="G35" s="64">
        <f>IF(D35&gt;C35,1,0)+IF(E35&gt;C35,1,0)+IF(F35&gt;C35,1,0)+IF(D35&lt;F35,1,0)</f>
        <v>0</v>
      </c>
      <c r="H35" s="63" t="str">
        <f>IF(G35&gt;0,"症例数が一致しません。","")</f>
        <v/>
      </c>
    </row>
    <row r="36" spans="1:8" ht="17.25">
      <c r="A36" s="30"/>
      <c r="B36" s="22" t="s">
        <v>94</v>
      </c>
      <c r="C36" s="5"/>
      <c r="D36" s="5"/>
      <c r="E36" s="5"/>
      <c r="F36" s="5"/>
      <c r="G36" s="64">
        <f t="shared" ref="G36:G37" si="2">IF(D36&gt;C36,1,0)+IF(E36&gt;C36,1,0)+IF(F36&gt;C36,1,0)+IF(D36&lt;F36,1,0)</f>
        <v>0</v>
      </c>
      <c r="H36" s="63" t="str">
        <f>IF(G36&gt;0,"症例数が一致しません。","")</f>
        <v/>
      </c>
    </row>
    <row r="37" spans="1:8" ht="17.25">
      <c r="A37" s="30"/>
      <c r="B37" s="22" t="s">
        <v>95</v>
      </c>
      <c r="C37" s="5"/>
      <c r="D37" s="5"/>
      <c r="E37" s="5"/>
      <c r="F37" s="5"/>
      <c r="G37" s="64">
        <f t="shared" si="2"/>
        <v>0</v>
      </c>
      <c r="H37" s="63" t="str">
        <f>IF(G37&gt;0,"症例数が一致しません。","")</f>
        <v/>
      </c>
    </row>
    <row r="38" spans="1:8" s="11" customFormat="1" ht="37.5" customHeight="1">
      <c r="A38" s="31"/>
      <c r="B38" s="67" t="str">
        <f>IF(G35+G36+G37&gt;0,"「再発症例数」「全死亡症例数」「原癌死症例数」はいずれも「症例数」よりも少なくしてください。また、各Stage行の中で、「原癌死症例数」は「再発症例数」よりも少なくしてください。","")</f>
        <v/>
      </c>
      <c r="C38" s="68"/>
      <c r="D38" s="68"/>
      <c r="E38" s="68"/>
      <c r="F38" s="68"/>
    </row>
    <row r="39" spans="1:8" ht="20.100000000000001" customHeight="1">
      <c r="A39" s="85" t="s">
        <v>78</v>
      </c>
      <c r="B39" s="86"/>
      <c r="C39" s="86"/>
      <c r="D39" s="86"/>
      <c r="E39" s="86"/>
      <c r="F39" s="86"/>
    </row>
    <row r="40" spans="1:8" ht="31.5" customHeight="1">
      <c r="A40" s="30"/>
      <c r="B40" s="90"/>
      <c r="C40" s="91"/>
      <c r="D40" s="83" t="s">
        <v>48</v>
      </c>
      <c r="E40" s="84"/>
    </row>
    <row r="41" spans="1:8" ht="32.25" customHeight="1">
      <c r="A41" s="30"/>
      <c r="B41" s="90"/>
      <c r="C41" s="91"/>
      <c r="D41" s="51" t="s">
        <v>8</v>
      </c>
      <c r="E41" s="51" t="s">
        <v>49</v>
      </c>
    </row>
    <row r="42" spans="1:8" ht="20.100000000000001" customHeight="1">
      <c r="A42" s="30"/>
      <c r="B42" s="87" t="s">
        <v>42</v>
      </c>
      <c r="C42" s="88"/>
      <c r="D42" s="5"/>
      <c r="E42" s="50"/>
      <c r="F42" s="45" t="s">
        <v>6</v>
      </c>
    </row>
    <row r="43" spans="1:8" ht="20.100000000000001" customHeight="1">
      <c r="A43" s="30"/>
      <c r="B43" s="87" t="s">
        <v>43</v>
      </c>
      <c r="C43" s="89"/>
      <c r="D43" s="5"/>
      <c r="E43" s="50"/>
      <c r="F43" s="45" t="s">
        <v>6</v>
      </c>
    </row>
    <row r="44" spans="1:8" ht="17.25">
      <c r="A44" s="30"/>
      <c r="B44" s="87" t="s">
        <v>92</v>
      </c>
      <c r="C44" s="88"/>
      <c r="D44" s="5"/>
      <c r="E44" s="50"/>
      <c r="F44" s="45" t="s">
        <v>6</v>
      </c>
    </row>
    <row r="45" spans="1:8">
      <c r="A45" s="30"/>
    </row>
    <row r="46" spans="1:8">
      <c r="A46" s="30" t="s">
        <v>84</v>
      </c>
    </row>
    <row r="47" spans="1:8">
      <c r="A47" s="30"/>
      <c r="B47" s="24" t="s">
        <v>74</v>
      </c>
    </row>
    <row r="48" spans="1:8">
      <c r="A48" s="30"/>
      <c r="B48" s="28"/>
      <c r="C48" s="75" t="s">
        <v>26</v>
      </c>
      <c r="D48" s="75"/>
      <c r="E48" s="75" t="s">
        <v>27</v>
      </c>
      <c r="F48" s="75"/>
    </row>
    <row r="49" spans="1:6" ht="28.5">
      <c r="A49" s="30"/>
      <c r="B49" s="28"/>
      <c r="C49" s="51" t="s">
        <v>8</v>
      </c>
      <c r="D49" s="51" t="s">
        <v>7</v>
      </c>
      <c r="E49" s="51" t="s">
        <v>8</v>
      </c>
      <c r="F49" s="51" t="s">
        <v>7</v>
      </c>
    </row>
    <row r="50" spans="1:6" ht="17.25">
      <c r="A50" s="30"/>
      <c r="B50" s="28" t="s">
        <v>23</v>
      </c>
      <c r="C50" s="5"/>
      <c r="D50" s="46"/>
      <c r="E50" s="5"/>
      <c r="F50" s="46"/>
    </row>
    <row r="51" spans="1:6" ht="17.25">
      <c r="A51" s="30"/>
      <c r="B51" s="29" t="s">
        <v>24</v>
      </c>
      <c r="C51" s="5"/>
      <c r="D51" s="46"/>
      <c r="E51" s="5"/>
      <c r="F51" s="46"/>
    </row>
    <row r="52" spans="1:6" ht="17.25">
      <c r="A52" s="30"/>
      <c r="B52" s="29" t="s">
        <v>25</v>
      </c>
      <c r="C52" s="5"/>
      <c r="D52" s="46"/>
      <c r="E52" s="5"/>
      <c r="F52" s="46"/>
    </row>
    <row r="53" spans="1:6">
      <c r="A53" s="30"/>
      <c r="C53" s="1"/>
    </row>
    <row r="54" spans="1:6">
      <c r="A54" s="30"/>
      <c r="B54" s="24" t="s">
        <v>77</v>
      </c>
      <c r="C54" s="1"/>
    </row>
    <row r="55" spans="1:6">
      <c r="A55" s="30"/>
      <c r="B55" s="28"/>
      <c r="C55" s="75" t="s">
        <v>26</v>
      </c>
      <c r="D55" s="75"/>
      <c r="E55" s="75" t="s">
        <v>27</v>
      </c>
      <c r="F55" s="75"/>
    </row>
    <row r="56" spans="1:6" ht="28.5">
      <c r="A56" s="30"/>
      <c r="B56" s="28"/>
      <c r="C56" s="51" t="s">
        <v>8</v>
      </c>
      <c r="D56" s="51" t="s">
        <v>7</v>
      </c>
      <c r="E56" s="51" t="s">
        <v>8</v>
      </c>
      <c r="F56" s="51" t="s">
        <v>7</v>
      </c>
    </row>
    <row r="57" spans="1:6" ht="17.25">
      <c r="A57" s="30"/>
      <c r="B57" s="28" t="s">
        <v>23</v>
      </c>
      <c r="C57" s="5"/>
      <c r="D57" s="46"/>
      <c r="E57" s="5"/>
      <c r="F57" s="46"/>
    </row>
    <row r="58" spans="1:6" ht="17.25">
      <c r="A58" s="30"/>
      <c r="B58" s="29" t="s">
        <v>24</v>
      </c>
      <c r="C58" s="5"/>
      <c r="D58" s="46"/>
      <c r="E58" s="5"/>
      <c r="F58" s="46"/>
    </row>
    <row r="59" spans="1:6" ht="17.25">
      <c r="A59" s="30"/>
      <c r="B59" s="29" t="s">
        <v>25</v>
      </c>
      <c r="C59" s="5"/>
      <c r="D59" s="46"/>
      <c r="E59" s="5"/>
      <c r="F59" s="46"/>
    </row>
    <row r="60" spans="1:6">
      <c r="A60" s="30"/>
      <c r="C60" s="1"/>
    </row>
    <row r="61" spans="1:6">
      <c r="A61" s="30"/>
      <c r="B61" s="16" t="s">
        <v>41</v>
      </c>
      <c r="C61" s="1"/>
    </row>
    <row r="62" spans="1:6">
      <c r="A62" s="30"/>
      <c r="B62" s="28"/>
      <c r="C62" s="75" t="s">
        <v>26</v>
      </c>
      <c r="D62" s="75"/>
      <c r="E62" s="75" t="s">
        <v>27</v>
      </c>
      <c r="F62" s="75"/>
    </row>
    <row r="63" spans="1:6" ht="28.5">
      <c r="A63" s="30"/>
      <c r="B63" s="28"/>
      <c r="C63" s="51" t="s">
        <v>8</v>
      </c>
      <c r="D63" s="51" t="s">
        <v>7</v>
      </c>
      <c r="E63" s="51" t="s">
        <v>8</v>
      </c>
      <c r="F63" s="51" t="s">
        <v>7</v>
      </c>
    </row>
    <row r="64" spans="1:6" ht="17.25">
      <c r="A64" s="30"/>
      <c r="B64" s="28" t="s">
        <v>23</v>
      </c>
      <c r="C64" s="5"/>
      <c r="D64" s="46"/>
      <c r="E64" s="5"/>
      <c r="F64" s="46"/>
    </row>
    <row r="65" spans="1:6" ht="17.25">
      <c r="A65" s="30"/>
      <c r="B65" s="29" t="s">
        <v>24</v>
      </c>
      <c r="C65" s="5"/>
      <c r="D65" s="46"/>
      <c r="E65" s="5"/>
      <c r="F65" s="46"/>
    </row>
    <row r="66" spans="1:6" ht="17.25">
      <c r="A66" s="30"/>
      <c r="B66" s="29" t="s">
        <v>25</v>
      </c>
      <c r="C66" s="5"/>
      <c r="D66" s="46"/>
      <c r="E66" s="5"/>
      <c r="F66" s="46"/>
    </row>
    <row r="67" spans="1:6">
      <c r="A67" s="30"/>
    </row>
    <row r="68" spans="1:6">
      <c r="A68" s="30" t="s">
        <v>53</v>
      </c>
    </row>
    <row r="69" spans="1:6">
      <c r="A69" s="30"/>
      <c r="B69" s="24" t="s">
        <v>69</v>
      </c>
    </row>
    <row r="70" spans="1:6" ht="17.25">
      <c r="A70" s="30"/>
      <c r="B70" s="22" t="s">
        <v>94</v>
      </c>
      <c r="C70" s="5"/>
      <c r="D70" s="45" t="s">
        <v>16</v>
      </c>
    </row>
    <row r="71" spans="1:6" ht="17.25">
      <c r="A71" s="30"/>
      <c r="B71" s="22" t="s">
        <v>95</v>
      </c>
      <c r="C71" s="5"/>
      <c r="D71" s="45" t="s">
        <v>16</v>
      </c>
    </row>
    <row r="72" spans="1:6">
      <c r="A72" s="30"/>
      <c r="C72" s="1"/>
    </row>
    <row r="73" spans="1:6">
      <c r="A73" s="30"/>
      <c r="B73" s="24" t="s">
        <v>70</v>
      </c>
      <c r="C73" s="1"/>
    </row>
    <row r="74" spans="1:6" ht="17.25">
      <c r="A74" s="30"/>
      <c r="B74" s="22" t="s">
        <v>94</v>
      </c>
      <c r="C74" s="5"/>
      <c r="D74" s="45" t="s">
        <v>16</v>
      </c>
    </row>
    <row r="75" spans="1:6" ht="17.25">
      <c r="A75" s="30"/>
      <c r="B75" s="22" t="s">
        <v>95</v>
      </c>
      <c r="C75" s="5"/>
      <c r="D75" s="45" t="s">
        <v>16</v>
      </c>
    </row>
    <row r="76" spans="1:6">
      <c r="A76" s="30"/>
      <c r="C76" s="1"/>
    </row>
    <row r="77" spans="1:6">
      <c r="A77" s="30"/>
      <c r="B77" s="16" t="s">
        <v>41</v>
      </c>
      <c r="C77" s="1"/>
    </row>
    <row r="78" spans="1:6" ht="17.25">
      <c r="A78" s="30"/>
      <c r="B78" s="22" t="s">
        <v>94</v>
      </c>
      <c r="C78" s="5"/>
      <c r="D78" s="45" t="s">
        <v>16</v>
      </c>
    </row>
    <row r="79" spans="1:6" ht="17.25">
      <c r="A79" s="30"/>
      <c r="B79" s="22" t="s">
        <v>95</v>
      </c>
      <c r="C79" s="5"/>
      <c r="D79" s="45" t="s">
        <v>16</v>
      </c>
    </row>
    <row r="81" spans="1:6" ht="17.25">
      <c r="A81" s="33" t="s">
        <v>19</v>
      </c>
    </row>
    <row r="82" spans="1:6">
      <c r="A82" s="32" t="s">
        <v>20</v>
      </c>
    </row>
    <row r="84" spans="1:6">
      <c r="A84" s="30" t="s">
        <v>21</v>
      </c>
    </row>
    <row r="85" spans="1:6">
      <c r="A85" s="30"/>
      <c r="B85" s="73" t="s">
        <v>22</v>
      </c>
      <c r="C85" s="105" t="s">
        <v>30</v>
      </c>
      <c r="D85" s="106"/>
      <c r="E85" s="96"/>
      <c r="F85" s="39" t="s">
        <v>50</v>
      </c>
    </row>
    <row r="86" spans="1:6">
      <c r="A86" s="30"/>
      <c r="B86" s="74"/>
      <c r="C86" s="103" t="s">
        <v>31</v>
      </c>
      <c r="D86" s="104"/>
      <c r="E86" s="97"/>
    </row>
    <row r="87" spans="1:6" ht="18" customHeight="1">
      <c r="A87" s="30"/>
      <c r="B87" s="73" t="s">
        <v>32</v>
      </c>
      <c r="C87" s="105" t="s">
        <v>33</v>
      </c>
      <c r="D87" s="106"/>
      <c r="E87" s="96"/>
      <c r="F87" s="39" t="s">
        <v>50</v>
      </c>
    </row>
    <row r="88" spans="1:6" ht="18" customHeight="1">
      <c r="A88" s="30"/>
      <c r="B88" s="74"/>
      <c r="C88" s="52" t="s">
        <v>54</v>
      </c>
      <c r="D88" s="42"/>
      <c r="E88" s="97"/>
    </row>
    <row r="89" spans="1:6">
      <c r="A89" s="30"/>
      <c r="B89" s="73" t="s">
        <v>34</v>
      </c>
      <c r="C89" s="43" t="s">
        <v>40</v>
      </c>
      <c r="D89" s="44"/>
      <c r="E89" s="96"/>
      <c r="F89" s="39" t="s">
        <v>50</v>
      </c>
    </row>
    <row r="90" spans="1:6">
      <c r="A90" s="30"/>
      <c r="B90" s="95"/>
      <c r="C90" s="40" t="s">
        <v>1</v>
      </c>
      <c r="D90" s="41"/>
      <c r="E90" s="98"/>
    </row>
    <row r="91" spans="1:6">
      <c r="A91" s="30"/>
      <c r="B91" s="95"/>
      <c r="C91" s="40" t="s">
        <v>2</v>
      </c>
      <c r="D91" s="41"/>
      <c r="E91" s="98"/>
    </row>
    <row r="92" spans="1:6">
      <c r="A92" s="30"/>
      <c r="B92" s="95"/>
      <c r="C92" s="101" t="s">
        <v>3</v>
      </c>
      <c r="D92" s="102"/>
      <c r="E92" s="98"/>
    </row>
    <row r="93" spans="1:6">
      <c r="A93" s="30"/>
      <c r="B93" s="74"/>
      <c r="C93" s="99" t="s">
        <v>4</v>
      </c>
      <c r="D93" s="100"/>
      <c r="E93" s="97"/>
    </row>
    <row r="94" spans="1:6">
      <c r="A94" s="30"/>
    </row>
    <row r="95" spans="1:6">
      <c r="A95" s="30" t="s">
        <v>35</v>
      </c>
    </row>
    <row r="96" spans="1:6">
      <c r="A96" s="30"/>
      <c r="B96" s="3" t="s">
        <v>36</v>
      </c>
    </row>
    <row r="97" spans="1:7">
      <c r="A97" s="30"/>
      <c r="B97" s="3" t="s">
        <v>37</v>
      </c>
    </row>
    <row r="98" spans="1:7" ht="18" customHeight="1">
      <c r="A98" s="30"/>
      <c r="B98" s="47"/>
      <c r="C98" s="39" t="s">
        <v>51</v>
      </c>
    </row>
    <row r="99" spans="1:7" s="11" customFormat="1" ht="18" customHeight="1">
      <c r="A99" s="31"/>
      <c r="B99" s="12"/>
      <c r="C99" s="37"/>
      <c r="D99" s="38"/>
      <c r="E99" s="38"/>
      <c r="F99" s="38"/>
    </row>
    <row r="100" spans="1:7">
      <c r="A100" s="30" t="s">
        <v>38</v>
      </c>
    </row>
    <row r="101" spans="1:7">
      <c r="A101" s="30"/>
      <c r="B101" s="3" t="s">
        <v>39</v>
      </c>
    </row>
    <row r="102" spans="1:7" ht="27.75" customHeight="1">
      <c r="A102" s="30"/>
      <c r="B102" s="79" t="s">
        <v>5</v>
      </c>
      <c r="C102" s="80"/>
      <c r="D102" s="80"/>
      <c r="E102" s="80"/>
      <c r="F102" s="80"/>
      <c r="G102" s="4"/>
    </row>
    <row r="103" spans="1:7" ht="17.25">
      <c r="A103" s="30"/>
      <c r="B103" s="47"/>
      <c r="C103" s="39" t="s">
        <v>51</v>
      </c>
    </row>
    <row r="104" spans="1:7">
      <c r="A104" s="30"/>
    </row>
    <row r="105" spans="1:7">
      <c r="A105" s="30" t="s">
        <v>85</v>
      </c>
    </row>
    <row r="106" spans="1:7">
      <c r="A106" s="30"/>
    </row>
    <row r="107" spans="1:7">
      <c r="A107" s="30"/>
      <c r="B107" s="16" t="s">
        <v>86</v>
      </c>
    </row>
    <row r="108" spans="1:7">
      <c r="A108" s="30"/>
      <c r="B108" s="3" t="s">
        <v>87</v>
      </c>
    </row>
    <row r="109" spans="1:7" ht="29.25" customHeight="1">
      <c r="A109" s="30"/>
      <c r="B109" s="79" t="s">
        <v>52</v>
      </c>
      <c r="C109" s="80"/>
      <c r="D109" s="80"/>
      <c r="E109" s="80"/>
      <c r="F109" s="80"/>
    </row>
    <row r="110" spans="1:7">
      <c r="A110" s="30"/>
      <c r="B110" s="3" t="s">
        <v>88</v>
      </c>
    </row>
    <row r="111" spans="1:7" ht="17.25">
      <c r="A111" s="30"/>
      <c r="B111" s="47"/>
      <c r="C111" s="39" t="s">
        <v>51</v>
      </c>
    </row>
    <row r="112" spans="1:7">
      <c r="A112" s="30"/>
    </row>
    <row r="113" spans="1:6">
      <c r="A113" s="30"/>
    </row>
    <row r="114" spans="1:6">
      <c r="A114" s="30"/>
      <c r="B114" s="16" t="s">
        <v>41</v>
      </c>
    </row>
    <row r="115" spans="1:6">
      <c r="A115" s="30"/>
      <c r="B115" s="3" t="s">
        <v>87</v>
      </c>
    </row>
    <row r="116" spans="1:6" ht="28.5" customHeight="1">
      <c r="A116" s="30"/>
      <c r="B116" s="79" t="s">
        <v>52</v>
      </c>
      <c r="C116" s="80"/>
      <c r="D116" s="80"/>
      <c r="E116" s="80"/>
      <c r="F116" s="80"/>
    </row>
    <row r="117" spans="1:6">
      <c r="A117" s="30"/>
      <c r="B117" s="3" t="s">
        <v>88</v>
      </c>
    </row>
    <row r="118" spans="1:6" ht="17.25">
      <c r="A118" s="30"/>
      <c r="B118" s="47"/>
      <c r="C118" s="39" t="s">
        <v>51</v>
      </c>
    </row>
    <row r="119" spans="1:6">
      <c r="A119" s="30"/>
    </row>
    <row r="120" spans="1:6">
      <c r="A120" s="34" t="s">
        <v>89</v>
      </c>
      <c r="B120" s="34"/>
      <c r="C120" s="35"/>
      <c r="D120" s="36"/>
      <c r="E120" s="36"/>
      <c r="F120" s="36"/>
    </row>
    <row r="121" spans="1:6">
      <c r="A121" s="69" t="s">
        <v>0</v>
      </c>
      <c r="B121" s="70"/>
      <c r="C121" s="70"/>
      <c r="D121" s="70"/>
      <c r="E121" s="70"/>
      <c r="F121" s="70"/>
    </row>
    <row r="122" spans="1:6">
      <c r="A122" s="32" t="s">
        <v>71</v>
      </c>
    </row>
    <row r="123" spans="1:6">
      <c r="A123" s="34"/>
      <c r="B123" s="34"/>
      <c r="C123" s="35"/>
      <c r="D123" s="36"/>
      <c r="E123" s="36"/>
      <c r="F123" s="36"/>
    </row>
    <row r="124" spans="1:6">
      <c r="A124" s="34" t="s">
        <v>90</v>
      </c>
      <c r="B124" s="34"/>
      <c r="C124" s="35"/>
      <c r="D124" s="36"/>
      <c r="E124" s="36"/>
      <c r="F124" s="36"/>
    </row>
    <row r="125" spans="1:6">
      <c r="A125" s="30"/>
    </row>
    <row r="126" spans="1:6">
      <c r="A126" s="30" t="s">
        <v>91</v>
      </c>
    </row>
    <row r="127" spans="1:6">
      <c r="A127" s="30"/>
      <c r="B127" s="3" t="s">
        <v>55</v>
      </c>
    </row>
    <row r="128" spans="1:6">
      <c r="A128" s="30"/>
      <c r="B128" s="3" t="s">
        <v>56</v>
      </c>
    </row>
    <row r="129" spans="1:3">
      <c r="A129" s="30"/>
      <c r="B129" s="3" t="s">
        <v>57</v>
      </c>
    </row>
    <row r="130" spans="1:3">
      <c r="A130" s="30"/>
      <c r="B130" s="3" t="s">
        <v>58</v>
      </c>
    </row>
    <row r="131" spans="1:3" ht="17.25">
      <c r="A131" s="30"/>
      <c r="B131" s="47"/>
      <c r="C131" s="39" t="s">
        <v>51</v>
      </c>
    </row>
    <row r="132" spans="1:3">
      <c r="A132" s="30"/>
    </row>
    <row r="133" spans="1:3">
      <c r="A133" s="30"/>
    </row>
    <row r="134" spans="1:3">
      <c r="A134" s="30"/>
    </row>
    <row r="135" spans="1:3">
      <c r="A135" s="30"/>
    </row>
    <row r="136" spans="1:3">
      <c r="A136" s="30"/>
    </row>
    <row r="137" spans="1:3">
      <c r="A137" s="30"/>
    </row>
    <row r="138" spans="1:3">
      <c r="A138" s="30"/>
    </row>
    <row r="139" spans="1:3">
      <c r="A139" s="30"/>
    </row>
    <row r="140" spans="1:3">
      <c r="A140" s="30"/>
    </row>
    <row r="141" spans="1:3">
      <c r="A141" s="30"/>
    </row>
    <row r="142" spans="1:3">
      <c r="A142" s="30"/>
    </row>
    <row r="143" spans="1:3">
      <c r="A143" s="30"/>
    </row>
    <row r="144" spans="1:3">
      <c r="A144" s="30"/>
    </row>
    <row r="145" spans="1:1">
      <c r="A145" s="30"/>
    </row>
    <row r="146" spans="1:1">
      <c r="A146" s="30"/>
    </row>
    <row r="147" spans="1:1">
      <c r="A147" s="30"/>
    </row>
    <row r="148" spans="1:1">
      <c r="A148" s="30"/>
    </row>
    <row r="149" spans="1:1">
      <c r="A149" s="30"/>
    </row>
    <row r="150" spans="1:1">
      <c r="A150" s="30"/>
    </row>
    <row r="151" spans="1:1">
      <c r="A151" s="30"/>
    </row>
    <row r="152" spans="1:1">
      <c r="A152" s="30"/>
    </row>
    <row r="153" spans="1:1">
      <c r="A153" s="30"/>
    </row>
    <row r="154" spans="1:1">
      <c r="A154" s="30"/>
    </row>
    <row r="155" spans="1:1">
      <c r="A155" s="30"/>
    </row>
    <row r="156" spans="1:1">
      <c r="A156" s="30"/>
    </row>
    <row r="157" spans="1:1">
      <c r="A157" s="30"/>
    </row>
    <row r="158" spans="1:1">
      <c r="A158" s="30"/>
    </row>
    <row r="159" spans="1:1">
      <c r="A159" s="30"/>
    </row>
    <row r="160" spans="1:1">
      <c r="A160" s="30"/>
    </row>
    <row r="161" spans="1:3">
      <c r="A161" s="30"/>
    </row>
    <row r="164" spans="1:3">
      <c r="A164" s="30" t="s">
        <v>79</v>
      </c>
    </row>
    <row r="165" spans="1:3">
      <c r="B165" s="3" t="s">
        <v>59</v>
      </c>
    </row>
    <row r="166" spans="1:3">
      <c r="B166" s="3" t="s">
        <v>60</v>
      </c>
    </row>
    <row r="167" spans="1:3">
      <c r="B167" s="3" t="s">
        <v>61</v>
      </c>
    </row>
    <row r="168" spans="1:3">
      <c r="B168" s="3" t="s">
        <v>62</v>
      </c>
    </row>
    <row r="169" spans="1:3">
      <c r="B169" s="3" t="s">
        <v>63</v>
      </c>
    </row>
    <row r="170" spans="1:3" ht="17.25">
      <c r="A170" s="30"/>
      <c r="B170" s="47"/>
      <c r="C170" s="39" t="s">
        <v>51</v>
      </c>
    </row>
    <row r="198" spans="1:3">
      <c r="A198" s="34" t="s">
        <v>80</v>
      </c>
    </row>
    <row r="199" spans="1:3">
      <c r="A199" s="30"/>
    </row>
    <row r="200" spans="1:3">
      <c r="A200" s="30" t="s">
        <v>81</v>
      </c>
    </row>
    <row r="201" spans="1:3">
      <c r="A201" s="31"/>
      <c r="B201" s="3" t="s">
        <v>82</v>
      </c>
    </row>
    <row r="202" spans="1:3">
      <c r="A202" s="31"/>
      <c r="B202" s="3" t="s">
        <v>83</v>
      </c>
    </row>
    <row r="203" spans="1:3">
      <c r="A203" s="30"/>
      <c r="B203" s="3" t="s">
        <v>9</v>
      </c>
    </row>
    <row r="204" spans="1:3" ht="17.25">
      <c r="A204" s="30"/>
      <c r="B204" s="47"/>
      <c r="C204" s="39" t="s">
        <v>51</v>
      </c>
    </row>
    <row r="205" spans="1:3">
      <c r="A205" s="30"/>
    </row>
    <row r="206" spans="1:3">
      <c r="A206" s="30" t="s">
        <v>10</v>
      </c>
    </row>
    <row r="207" spans="1:3">
      <c r="A207" s="30"/>
      <c r="B207" s="3" t="s">
        <v>11</v>
      </c>
    </row>
    <row r="208" spans="1:3">
      <c r="A208" s="30"/>
      <c r="B208" s="3" t="s">
        <v>12</v>
      </c>
    </row>
    <row r="209" spans="1:3" ht="17.25">
      <c r="A209" s="30"/>
      <c r="B209" s="47"/>
      <c r="C209" s="39" t="s">
        <v>51</v>
      </c>
    </row>
    <row r="210" spans="1:3">
      <c r="A210" s="30"/>
    </row>
    <row r="211" spans="1:3">
      <c r="A211" s="30" t="s">
        <v>64</v>
      </c>
    </row>
    <row r="212" spans="1:3">
      <c r="A212" s="30"/>
      <c r="B212" s="3" t="s">
        <v>82</v>
      </c>
    </row>
    <row r="213" spans="1:3">
      <c r="A213" s="30"/>
      <c r="B213" s="3" t="s">
        <v>13</v>
      </c>
    </row>
    <row r="214" spans="1:3" ht="17.25">
      <c r="A214" s="30"/>
      <c r="B214" s="47"/>
      <c r="C214" s="39" t="s">
        <v>51</v>
      </c>
    </row>
    <row r="215" spans="1:3">
      <c r="A215" s="30"/>
    </row>
    <row r="216" spans="1:3">
      <c r="A216" s="30" t="s">
        <v>46</v>
      </c>
    </row>
    <row r="217" spans="1:3">
      <c r="A217" s="30"/>
      <c r="B217" s="3" t="s">
        <v>82</v>
      </c>
    </row>
    <row r="218" spans="1:3">
      <c r="A218" s="30"/>
      <c r="B218" s="3" t="s">
        <v>13</v>
      </c>
    </row>
    <row r="219" spans="1:3" ht="17.25">
      <c r="A219" s="30"/>
      <c r="B219" s="47"/>
      <c r="C219" s="39" t="s">
        <v>51</v>
      </c>
    </row>
    <row r="220" spans="1:3">
      <c r="A220" s="30"/>
    </row>
    <row r="221" spans="1:3">
      <c r="A221" s="30" t="s">
        <v>65</v>
      </c>
    </row>
    <row r="222" spans="1:3">
      <c r="A222" s="30"/>
      <c r="B222" s="3" t="s">
        <v>47</v>
      </c>
    </row>
    <row r="223" spans="1:3">
      <c r="A223" s="30"/>
      <c r="B223" s="3" t="s">
        <v>14</v>
      </c>
    </row>
    <row r="224" spans="1:3">
      <c r="A224" s="30"/>
      <c r="B224" s="3" t="s">
        <v>15</v>
      </c>
    </row>
    <row r="225" spans="1:6">
      <c r="A225" s="30"/>
      <c r="B225" s="3" t="s">
        <v>28</v>
      </c>
    </row>
    <row r="226" spans="1:6">
      <c r="A226" s="30"/>
      <c r="B226" s="3" t="s">
        <v>29</v>
      </c>
    </row>
    <row r="227" spans="1:6" ht="17.25">
      <c r="A227" s="30"/>
      <c r="B227" s="47"/>
      <c r="C227" s="39" t="s">
        <v>51</v>
      </c>
    </row>
    <row r="228" spans="1:6">
      <c r="A228" s="30"/>
      <c r="B228" s="2"/>
    </row>
    <row r="229" spans="1:6">
      <c r="A229" s="30"/>
    </row>
    <row r="230" spans="1:6">
      <c r="A230" s="66">
        <f>SUM(A233:A241)</f>
        <v>102</v>
      </c>
    </row>
    <row r="231" spans="1:6" ht="17.25">
      <c r="A231" s="15" t="str">
        <f>IF(A230=0,IF(A232="","ご回答ありがとうございました。",""),"未回答項目が"&amp;A230&amp;"項目ございます。すべての設問にお答えください。")</f>
        <v>未回答項目が102項目ございます。すべての設問にお答えください。</v>
      </c>
    </row>
    <row r="232" spans="1:6" s="59" customFormat="1" ht="17.25">
      <c r="A232" s="15" t="str">
        <f>IF(B24&amp;B31&amp;B38="","","エラー項目がございます。ご確認をお願いします。")</f>
        <v/>
      </c>
      <c r="D232" s="61"/>
      <c r="E232" s="61"/>
      <c r="F232" s="61"/>
    </row>
    <row r="233" spans="1:6">
      <c r="A233" s="59">
        <f>IF(B11="",1,0)+IF(B12="",1,0)+IF(B13="",1,0)+IF(B14="",1,0)+IF(C21="",1,0)+IF(D21="",1,0)+IF(E21="",1,0)+IF(F21="",1,0)+IF(C22="",1,0)+IF(D22="",1,0)+IF(E22="",1,0)+IF(F22="",1,0)+IF(C23="",1,0)</f>
        <v>13</v>
      </c>
      <c r="B233" s="59"/>
      <c r="C233" s="60"/>
    </row>
    <row r="234" spans="1:6">
      <c r="A234" s="59">
        <f>IF(D23="",1,0)+IF(E23="",1,0)+IF(F23="",1,0)+IF(C28="",1,0)+IF(D28="",1,0)+IF(E28="",1,0)+IF(F28="",1,0)+IF(C29="",1,0)+IF(D29="",1,0)+IF(E29="",1,0)+IF(F29="",1,0)+IF(C30="",1,0)</f>
        <v>12</v>
      </c>
    </row>
    <row r="235" spans="1:6">
      <c r="A235" s="59">
        <f>IF(D30="",1,0)+IF(E30="",1,0)+IF(F30="",1,0)+IF(C35="",1,0)+IF(D35="",1,0)+IF(E35="",1,0)+IF(F35="",1,0)+IF(C36="",1,0)+IF(D36="",1,0)+IF(E36="",1,0)+IF(F36="",1,0)+IF(C37="",1,0)+IF(D37="",1,0)+IF(E37="",1,0)+IF(F37="",1,0)+IF(D42="",1,0)+IF(E42="",1,0)+IF(D43="",1,0)+IF(E43="",1,0)+IF(D44="",1,0)+IF(E44="",1,0)</f>
        <v>21</v>
      </c>
    </row>
    <row r="236" spans="1:6">
      <c r="A236" s="59">
        <f>IF(C50="",1,0)+IF(D50="",1,0)+IF(E50="",1,0)+IF(F50="",1,0)+IF(C51="",1,0)+IF(D51="",1,0)+IF(E51="",1,0)+IF(F51="",1,0)+IF(C52="",1,0)+IF(D52="",1,0)+IF(E52="",1,0)+IF(F52="",1,0)+IF(C57="",1,0)+IF(D57="",1,0)+IF(E57="",1,0)+IF(F57="",1,0)+IF(C58="",1,0)+IF(D58="",1,0)+IF(E58="",1,0)+IF(F58="",1,0)+IF(C59="",1,0)</f>
        <v>21</v>
      </c>
    </row>
    <row r="237" spans="1:6">
      <c r="A237" s="59">
        <f>IF(D59="",1,0)+IF(E59="",1,0)+IF(F59="",1,0)+IF(C64="",1,0)+IF(D64="",1,0)+IF(E64="",1,0)+IF(F64="",1,0)+IF(C65="",1,0)+IF(D65="",1,0)+IF(E65="",1,0)+IF(F65="",1,0)+IF(C66="",1,0)+IF(D66="",1,0)+IF(E66="",1,0)+IF(F66="",1,0)+IF(C70="",1,0)+IF(C71="",1,0)+IF(C74="",1,0)+IF(C75="",1,0)+IF(C78="",1,0)+IF(C79="",1,0)</f>
        <v>21</v>
      </c>
    </row>
    <row r="238" spans="1:6">
      <c r="A238" s="59">
        <f>IF(E85="",1,0)+IF(E87="",1,0)+IF(E89="",1,0)+IF(B98="",1,0)+IF(B103="",1,0)+IF(B111="",1,0)+IF(B118="",1,0)+IF(B131="",1,0)+IF(B170="",1,0)+IF(B204="",1,0)+IF(B209="",1,0)+IF(B214="",1,0)+IF(B219="",1,0)+IF(B227="",1,0)</f>
        <v>14</v>
      </c>
    </row>
    <row r="239" spans="1:6">
      <c r="A239" s="59"/>
    </row>
  </sheetData>
  <sheetProtection sheet="1" objects="1" scenarios="1"/>
  <mergeCells count="42">
    <mergeCell ref="B116:F116"/>
    <mergeCell ref="B89:B93"/>
    <mergeCell ref="E85:E86"/>
    <mergeCell ref="E87:E88"/>
    <mergeCell ref="E89:E93"/>
    <mergeCell ref="C93:D93"/>
    <mergeCell ref="C92:D92"/>
    <mergeCell ref="C86:D86"/>
    <mergeCell ref="C87:D87"/>
    <mergeCell ref="C85:D85"/>
    <mergeCell ref="B24:F24"/>
    <mergeCell ref="A4:F4"/>
    <mergeCell ref="A6:F6"/>
    <mergeCell ref="B109:F109"/>
    <mergeCell ref="D40:E40"/>
    <mergeCell ref="A39:F39"/>
    <mergeCell ref="B42:C42"/>
    <mergeCell ref="B43:C43"/>
    <mergeCell ref="B44:C44"/>
    <mergeCell ref="B41:C41"/>
    <mergeCell ref="E7:E9"/>
    <mergeCell ref="A5:F5"/>
    <mergeCell ref="B13:C13"/>
    <mergeCell ref="B40:C40"/>
    <mergeCell ref="D26:F26"/>
    <mergeCell ref="D33:F33"/>
    <mergeCell ref="B31:F31"/>
    <mergeCell ref="B38:F38"/>
    <mergeCell ref="A121:F121"/>
    <mergeCell ref="B11:C11"/>
    <mergeCell ref="B12:C12"/>
    <mergeCell ref="B14:C14"/>
    <mergeCell ref="B85:B86"/>
    <mergeCell ref="B87:B88"/>
    <mergeCell ref="E48:F48"/>
    <mergeCell ref="C48:D48"/>
    <mergeCell ref="C55:D55"/>
    <mergeCell ref="E55:F55"/>
    <mergeCell ref="C62:D62"/>
    <mergeCell ref="E62:F62"/>
    <mergeCell ref="D19:F19"/>
    <mergeCell ref="B102:F102"/>
  </mergeCells>
  <phoneticPr fontId="5"/>
  <dataValidations count="8">
    <dataValidation type="whole" allowBlank="1" showInputMessage="1" showErrorMessage="1" sqref="C78:C79 C28:F30 C35:F37 C50:C52 E50:E52 C57:C59 E57:E59 C64:C66 E64:E66 C70:C71 C74:C75 C21:F23">
      <formula1>0</formula1>
      <formula2>9999</formula2>
    </dataValidation>
    <dataValidation type="decimal" allowBlank="1" showInputMessage="1" showErrorMessage="1" sqref="D50:D52 D57:D59 F57:F59 D64:D66 F64:F66 F50:F52">
      <formula1>0</formula1>
      <formula2>9999</formula2>
    </dataValidation>
    <dataValidation type="list" allowBlank="1" showInputMessage="1" showErrorMessage="1" sqref="E85:E88 B98 B103 B209 B214 B219">
      <formula1>"A,B"</formula1>
    </dataValidation>
    <dataValidation type="list" allowBlank="1" showInputMessage="1" showErrorMessage="1" sqref="E89:E93 B170 B227">
      <formula1>"A,B,C,D,E"</formula1>
    </dataValidation>
    <dataValidation type="list" allowBlank="1" showInputMessage="1" showErrorMessage="1" sqref="B111 B118 B204">
      <formula1>"A,B,C"</formula1>
    </dataValidation>
    <dataValidation type="list" allowBlank="1" showInputMessage="1" showErrorMessage="1" sqref="B131">
      <formula1>"A,B,C,D"</formula1>
    </dataValidation>
    <dataValidation type="whole" allowBlank="1" showInputMessage="1" showErrorMessage="1" sqref="D42:D44">
      <formula1>1</formula1>
      <formula2>9999</formula2>
    </dataValidation>
    <dataValidation type="decimal" allowBlank="1" showInputMessage="1" showErrorMessage="1" sqref="E42:E44">
      <formula1>1</formula1>
      <formula2>9999</formula2>
    </dataValidation>
  </dataValidations>
  <pageMargins left="0.78740157480314965" right="0.78740157480314965" top="0.98425196850393704" bottom="0.98425196850393704" header="0.51181102362204722" footer="0.51181102362204722"/>
  <pageSetup paperSize="256" orientation="portrait" horizontalDpi="4294967293" verticalDpi="0" r:id="rId1"/>
  <headerFooter alignWithMargins="0"/>
  <rowBreaks count="6" manualBreakCount="6">
    <brk id="31" max="16383" man="1"/>
    <brk id="67" max="16383" man="1"/>
    <brk id="80" max="16383" man="1"/>
    <brk id="119" max="16383" man="1"/>
    <brk id="163" max="16383" man="1"/>
    <brk id="197" max="16383" man="1"/>
  </rowBreaks>
  <drawing r:id="rId2"/>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岡田 篤思</dc:creator>
  <cp:lastModifiedBy>atsushi</cp:lastModifiedBy>
  <cp:lastPrinted>2011-01-18T12:35:10Z</cp:lastPrinted>
  <dcterms:created xsi:type="dcterms:W3CDTF">2010-12-07T07:51:58Z</dcterms:created>
  <dcterms:modified xsi:type="dcterms:W3CDTF">2011-05-02T06:49:04Z</dcterms:modified>
</cp:coreProperties>
</file>